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30" windowHeight="7935" activeTab="0"/>
  </bookViews>
  <sheets>
    <sheet name="ek_2" sheetId="1" r:id="rId1"/>
  </sheets>
  <definedNames>
    <definedName name="_xlnm.Print_Area" localSheetId="0">'ek_2'!$A$1:$M$84</definedName>
    <definedName name="_xlnm.Print_Titles" localSheetId="0">'ek_2'!$1:$3</definedName>
  </definedNames>
  <calcPr fullCalcOnLoad="1"/>
</workbook>
</file>

<file path=xl/comments1.xml><?xml version="1.0" encoding="utf-8"?>
<comments xmlns="http://schemas.openxmlformats.org/spreadsheetml/2006/main">
  <authors>
    <author>Abdurrahman KARİP</author>
  </authors>
  <commentList>
    <comment ref="H10" authorId="0">
      <text>
        <r>
          <rPr>
            <b/>
            <sz val="9"/>
            <rFont val="Tahoma"/>
            <family val="2"/>
          </rPr>
          <t>Abdurrahman KARİP:</t>
        </r>
        <r>
          <rPr>
            <sz val="9"/>
            <rFont val="Tahoma"/>
            <family val="2"/>
          </rPr>
          <t xml:space="preserve">
5449,56 TL ÖDENEĞİ KALMADIĞINDAN MAHSUP EDİLEMEMİŞTİR.</t>
        </r>
      </text>
    </comment>
  </commentList>
</comments>
</file>

<file path=xl/sharedStrings.xml><?xml version="1.0" encoding="utf-8"?>
<sst xmlns="http://schemas.openxmlformats.org/spreadsheetml/2006/main" count="94" uniqueCount="94">
  <si>
    <t>BARO İSMİ</t>
  </si>
  <si>
    <t>AVUKAT
SAYISI</t>
  </si>
  <si>
    <t>% 30
EŞİT DAĞITIM
( 1 )</t>
  </si>
  <si>
    <t>AV.SAYISINA
GÖRE DAĞITIM
( 2 )</t>
  </si>
  <si>
    <t>KALAN
( I - II )</t>
  </si>
  <si>
    <t>ADANA BAROSU</t>
  </si>
  <si>
    <t>ADIYAMAN BAROSU</t>
  </si>
  <si>
    <t>AFYONKARAHİSAR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</si>
  <si>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</si>
  <si>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</si>
  <si>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</si>
  <si>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</si>
  <si>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</si>
  <si>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</si>
  <si>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</si>
  <si>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</si>
  <si>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</si>
  <si>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BİTLİS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</si>
  <si>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</si>
  <si>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</si>
  <si>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</si>
  <si>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</si>
  <si>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</si>
  <si>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</si>
  <si>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</si>
  <si>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</si>
  <si>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</si>
  <si>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</si>
  <si>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</si>
  <si>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</si>
  <si>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</si>
  <si>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</si>
  <si>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</si>
  <si>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</si>
  <si>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HAKKARİ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</si>
  <si>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</si>
  <si>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</si>
  <si>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</si>
  <si>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</si>
  <si>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</si>
  <si>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</si>
  <si>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</si>
  <si>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</si>
  <si>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</si>
  <si>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</si>
  <si>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</si>
  <si>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</si>
  <si>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</si>
  <si>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</si>
  <si>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</si>
  <si>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</si>
  <si>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</si>
  <si>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</si>
  <si>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MUŞ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</si>
  <si>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</si>
  <si>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</si>
  <si>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</si>
  <si>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</si>
  <si>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</si>
  <si>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</si>
  <si>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</si>
  <si>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</si>
  <si>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</si>
  <si>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</si>
  <si>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</si>
  <si>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</si>
  <si>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</si>
  <si>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</si>
  <si>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</si>
  <si>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</si>
  <si>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</si>
  <si>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</si>
  <si>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</si>
  <si>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</si>
  <si>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</si>
  <si>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</si>
  <si>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</si>
  <si>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</si>
  <si>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</si>
  <si>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</si>
  <si>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</si>
  <si>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</si>
  <si>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</si>
  <si>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</si>
  <si>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( I )
TOPLAM
DAĞITIM
( 1 + 2 )</t>
  </si>
  <si>
    <t>( II )
KESİNTİLER
TOPLAMI
( A + B + C + D + E )</t>
  </si>
  <si>
    <t xml:space="preserve">KİLİS BAROSU </t>
  </si>
  <si>
    <t>2018 YILI STAJ KREDİ YÖNETMELİĞİ
23.MADDESİ GEREĞİNCE YAPILAN DAĞITIM VE KESİNTİ TABLOSU</t>
  </si>
  <si>
    <t>KESENEK
BORCU
( 31/ 03 / 2019 )
( A )</t>
  </si>
  <si>
    <t>Ö.YARDIMI 
BORCU
( 31 / 03/ 2019)
( B )</t>
  </si>
  <si>
    <t>VEKALET PULU 
DAĞITIM PAYI
AVANSLARI
( 31 / 03 / 2019 )
( D )</t>
  </si>
  <si>
    <t>DİĞER
KESİNTİLER
( 31 / 03/2019 )
( E )</t>
  </si>
  <si>
    <t>TBB İKT.İŞL.
BORÇLAR
( 31 / 03 / 2019 )
( C )</t>
  </si>
  <si>
    <t>TBB LİTAİ OTEL İKT.İŞL.
BORÇLAR
( 31 / 03 / 2019 )
( D )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</si>
</sst>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\ mmmm\ yyyy"/>
    <numFmt numFmtId="189" formatCode="#,##0\ &quot;TL&quot;"/>
    <numFmt numFmtId="190" formatCode="[$-41F]dd\ mmmm\ yyyy\ dddd"/>
    <numFmt numFmtId="191" formatCode="dd/mm/yyyy;@"/>
    <numFmt numFmtId="192" formatCode="[hh]:mm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/mm"/>
    <numFmt numFmtId="202" formatCode="[hh]"/>
    <numFmt numFmtId="203" formatCode="yyyy"/>
    <numFmt numFmtId="204" formatCode="_-* #,##0.0\ _T_L_-;\-* #,##0.0\ _T_L_-;_-* &quot;-&quot;??\ _T_L_-;_-@_-"/>
    <numFmt numFmtId="205" formatCode="_-* #,##0\ _T_L_-;\-* #,##0\ _T_L_-;_-* &quot;-&quot;??\ _T_L_-;_-@_-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.0\ &quot;TL&quot;_-;\-* #,##0.0\ &quot;TL&quot;_-;_-* &quot;-&quot;??\ &quot;TL&quot;_-;_-@_-"/>
    <numFmt numFmtId="210" formatCode="_-* #,##0\ &quot;TL&quot;_-;\-* #,##0\ &quot;TL&quot;_-;_-* &quot;-&quot;??\ &quot;TL&quot;_-;_-@_-"/>
    <numFmt numFmtId="211" formatCode="#,##0_ ;\-#,##0\ "/>
    <numFmt numFmtId="212" formatCode="#,##0.00\ &quot;YTL&quot;"/>
    <numFmt numFmtId="213" formatCode="#,##0.00\ &quot;TL&quot;"/>
    <numFmt numFmtId="214" formatCode="%\ 0.00"/>
    <numFmt numFmtId="215" formatCode="%\ 0"/>
    <numFmt numFmtId="216" formatCode="#,##0.00\ &quot;₺&quot;"/>
    <numFmt numFmtId="217" formatCode="#,##0.00\ \T\L"/>
    <numFmt numFmtId="218" formatCode="#,##0.0\ \T\L"/>
  </numFmts>
  <fonts count="47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7" fillId="0" borderId="10" xfId="49" applyFont="1" applyBorder="1" applyAlignment="1">
      <alignment vertical="center"/>
      <protection/>
    </xf>
    <xf numFmtId="3" fontId="7" fillId="0" borderId="11" xfId="49" applyNumberFormat="1" applyFont="1" applyBorder="1" applyAlignment="1">
      <alignment horizontal="center" vertical="center"/>
      <protection/>
    </xf>
    <xf numFmtId="0" fontId="7" fillId="0" borderId="12" xfId="49" applyFont="1" applyBorder="1" applyAlignment="1">
      <alignment vertical="center"/>
      <protection/>
    </xf>
    <xf numFmtId="3" fontId="7" fillId="0" borderId="13" xfId="49" applyNumberFormat="1" applyFont="1" applyBorder="1" applyAlignment="1">
      <alignment horizontal="center" vertical="center"/>
      <protection/>
    </xf>
    <xf numFmtId="0" fontId="7" fillId="0" borderId="14" xfId="49" applyFont="1" applyBorder="1" applyAlignment="1">
      <alignment vertical="center"/>
      <protection/>
    </xf>
    <xf numFmtId="3" fontId="7" fillId="0" borderId="15" xfId="49" applyNumberFormat="1" applyFont="1" applyBorder="1" applyAlignment="1">
      <alignment horizontal="center" vertical="center"/>
      <protection/>
    </xf>
    <xf numFmtId="0" fontId="8" fillId="33" borderId="16" xfId="49" applyFont="1" applyFill="1" applyBorder="1" applyAlignment="1">
      <alignment horizontal="centerContinuous" vertical="center"/>
      <protection/>
    </xf>
    <xf numFmtId="3" fontId="8" fillId="33" borderId="16" xfId="49" applyNumberFormat="1" applyFont="1" applyFill="1" applyBorder="1" applyAlignment="1">
      <alignment horizontal="center" vertical="center"/>
      <protection/>
    </xf>
    <xf numFmtId="3" fontId="7" fillId="0" borderId="0" xfId="49" applyNumberFormat="1" applyFont="1" applyAlignment="1">
      <alignment horizontal="center" vertical="center"/>
      <protection/>
    </xf>
    <xf numFmtId="213" fontId="7" fillId="0" borderId="0" xfId="49" applyNumberFormat="1" applyFont="1" applyAlignment="1">
      <alignment vertical="center"/>
      <protection/>
    </xf>
    <xf numFmtId="217" fontId="7" fillId="0" borderId="17" xfId="49" applyNumberFormat="1" applyFont="1" applyBorder="1" applyAlignment="1">
      <alignment vertical="center"/>
      <protection/>
    </xf>
    <xf numFmtId="217" fontId="8" fillId="33" borderId="18" xfId="49" applyNumberFormat="1" applyFont="1" applyFill="1" applyBorder="1" applyAlignment="1">
      <alignment vertical="center"/>
      <protection/>
    </xf>
    <xf numFmtId="217" fontId="7" fillId="0" borderId="19" xfId="49" applyNumberFormat="1" applyFont="1" applyBorder="1" applyAlignment="1">
      <alignment vertical="center"/>
      <protection/>
    </xf>
    <xf numFmtId="217" fontId="8" fillId="33" borderId="19" xfId="49" applyNumberFormat="1" applyFont="1" applyFill="1" applyBorder="1" applyAlignment="1">
      <alignment vertical="center"/>
      <protection/>
    </xf>
    <xf numFmtId="217" fontId="7" fillId="0" borderId="20" xfId="49" applyNumberFormat="1" applyFont="1" applyBorder="1" applyAlignment="1">
      <alignment vertical="center"/>
      <protection/>
    </xf>
    <xf numFmtId="217" fontId="8" fillId="33" borderId="21" xfId="49" applyNumberFormat="1" applyFont="1" applyFill="1" applyBorder="1" applyAlignment="1">
      <alignment vertical="center"/>
      <protection/>
    </xf>
    <xf numFmtId="217" fontId="7" fillId="0" borderId="22" xfId="49" applyNumberFormat="1" applyFont="1" applyBorder="1" applyAlignment="1">
      <alignment vertical="center"/>
      <protection/>
    </xf>
    <xf numFmtId="217" fontId="8" fillId="33" borderId="22" xfId="49" applyNumberFormat="1" applyFont="1" applyFill="1" applyBorder="1" applyAlignment="1">
      <alignment vertical="center"/>
      <protection/>
    </xf>
    <xf numFmtId="217" fontId="7" fillId="0" borderId="23" xfId="49" applyNumberFormat="1" applyFont="1" applyBorder="1" applyAlignment="1">
      <alignment vertical="center"/>
      <protection/>
    </xf>
    <xf numFmtId="217" fontId="8" fillId="33" borderId="24" xfId="49" applyNumberFormat="1" applyFont="1" applyFill="1" applyBorder="1" applyAlignment="1">
      <alignment vertical="center"/>
      <protection/>
    </xf>
    <xf numFmtId="217" fontId="7" fillId="0" borderId="25" xfId="49" applyNumberFormat="1" applyFont="1" applyBorder="1" applyAlignment="1">
      <alignment vertical="center"/>
      <protection/>
    </xf>
    <xf numFmtId="217" fontId="8" fillId="33" borderId="25" xfId="49" applyNumberFormat="1" applyFont="1" applyFill="1" applyBorder="1" applyAlignment="1">
      <alignment vertical="center"/>
      <protection/>
    </xf>
    <xf numFmtId="217" fontId="8" fillId="33" borderId="16" xfId="49" applyNumberFormat="1" applyFont="1" applyFill="1" applyBorder="1" applyAlignment="1">
      <alignment horizontal="right" vertical="center"/>
      <protection/>
    </xf>
    <xf numFmtId="217" fontId="8" fillId="33" borderId="26" xfId="49" applyNumberFormat="1" applyFont="1" applyFill="1" applyBorder="1" applyAlignment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34" borderId="12" xfId="49" applyFont="1" applyFill="1" applyBorder="1" applyAlignment="1">
      <alignment vertical="center"/>
      <protection/>
    </xf>
    <xf numFmtId="3" fontId="7" fillId="34" borderId="13" xfId="49" applyNumberFormat="1" applyFont="1" applyFill="1" applyBorder="1" applyAlignment="1">
      <alignment horizontal="center" vertical="center"/>
      <protection/>
    </xf>
    <xf numFmtId="217" fontId="7" fillId="34" borderId="20" xfId="49" applyNumberFormat="1" applyFont="1" applyFill="1" applyBorder="1" applyAlignment="1">
      <alignment vertical="center"/>
      <protection/>
    </xf>
    <xf numFmtId="217" fontId="7" fillId="34" borderId="17" xfId="49" applyNumberFormat="1" applyFont="1" applyFill="1" applyBorder="1" applyAlignment="1">
      <alignment vertical="center"/>
      <protection/>
    </xf>
    <xf numFmtId="217" fontId="7" fillId="34" borderId="19" xfId="49" applyNumberFormat="1" applyFont="1" applyFill="1" applyBorder="1" applyAlignment="1">
      <alignment vertical="center"/>
      <protection/>
    </xf>
    <xf numFmtId="217" fontId="7" fillId="34" borderId="22" xfId="49" applyNumberFormat="1" applyFont="1" applyFill="1" applyBorder="1" applyAlignment="1">
      <alignment vertical="center"/>
      <protection/>
    </xf>
    <xf numFmtId="0" fontId="7" fillId="34" borderId="0" xfId="49" applyFont="1" applyFill="1" applyAlignment="1">
      <alignment vertical="center"/>
      <protection/>
    </xf>
    <xf numFmtId="0" fontId="11" fillId="34" borderId="0" xfId="0" applyNumberFormat="1" applyFont="1" applyFill="1" applyBorder="1" applyAlignment="1" applyProtection="1">
      <alignment/>
      <protection/>
    </xf>
    <xf numFmtId="217" fontId="8" fillId="35" borderId="21" xfId="49" applyNumberFormat="1" applyFont="1" applyFill="1" applyBorder="1" applyAlignment="1">
      <alignment vertical="center"/>
      <protection/>
    </xf>
    <xf numFmtId="217" fontId="8" fillId="35" borderId="22" xfId="49" applyNumberFormat="1" applyFont="1" applyFill="1" applyBorder="1" applyAlignment="1">
      <alignment vertical="center"/>
      <protection/>
    </xf>
    <xf numFmtId="217" fontId="7" fillId="0" borderId="27" xfId="49" applyNumberFormat="1" applyFont="1" applyBorder="1" applyAlignment="1">
      <alignment vertical="center"/>
      <protection/>
    </xf>
    <xf numFmtId="217" fontId="7" fillId="34" borderId="27" xfId="49" applyNumberFormat="1" applyFont="1" applyFill="1" applyBorder="1" applyAlignment="1">
      <alignment vertical="center"/>
      <protection/>
    </xf>
    <xf numFmtId="217" fontId="7" fillId="0" borderId="28" xfId="49" applyNumberFormat="1" applyFont="1" applyBorder="1" applyAlignment="1">
      <alignment vertical="center"/>
      <protection/>
    </xf>
    <xf numFmtId="213" fontId="8" fillId="33" borderId="29" xfId="49" applyNumberFormat="1" applyFont="1" applyFill="1" applyBorder="1" applyAlignment="1">
      <alignment horizontal="center" vertical="center" wrapText="1"/>
      <protection/>
    </xf>
    <xf numFmtId="213" fontId="8" fillId="33" borderId="30" xfId="49" applyNumberFormat="1" applyFont="1" applyFill="1" applyBorder="1" applyAlignment="1">
      <alignment horizontal="center" vertical="center" wrapText="1"/>
      <protection/>
    </xf>
    <xf numFmtId="3" fontId="8" fillId="33" borderId="29" xfId="49" applyNumberFormat="1" applyFont="1" applyFill="1" applyBorder="1" applyAlignment="1">
      <alignment horizontal="center" vertical="center" wrapText="1"/>
      <protection/>
    </xf>
    <xf numFmtId="3" fontId="8" fillId="33" borderId="30" xfId="49" applyNumberFormat="1" applyFont="1" applyFill="1" applyBorder="1" applyAlignment="1">
      <alignment horizontal="center" vertical="center" wrapText="1"/>
      <protection/>
    </xf>
    <xf numFmtId="0" fontId="8" fillId="33" borderId="29" xfId="49" applyFont="1" applyFill="1" applyBorder="1" applyAlignment="1">
      <alignment horizontal="center" vertical="center"/>
      <protection/>
    </xf>
    <xf numFmtId="0" fontId="8" fillId="33" borderId="30" xfId="49" applyFont="1" applyFill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vertical="center" wrapText="1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32" xfId="49" applyFont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MUK Dağılımı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8" sqref="K38"/>
    </sheetView>
  </sheetViews>
  <sheetFormatPr defaultColWidth="8.00390625" defaultRowHeight="12.75"/>
  <cols>
    <col min="1" max="1" width="26.25390625" style="1" customWidth="1"/>
    <col min="2" max="2" width="8.375" style="11" customWidth="1"/>
    <col min="3" max="3" width="18.25390625" style="12" customWidth="1"/>
    <col min="4" max="4" width="18.125" style="12" customWidth="1"/>
    <col min="5" max="5" width="19.75390625" style="12" customWidth="1"/>
    <col min="6" max="7" width="16.625" style="12" customWidth="1"/>
    <col min="8" max="9" width="14.125" style="12" customWidth="1"/>
    <col min="10" max="10" width="16.625" style="12" hidden="1" customWidth="1"/>
    <col min="11" max="11" width="17.125" style="12" customWidth="1"/>
    <col min="12" max="13" width="16.625" style="12" customWidth="1"/>
    <col min="14" max="15" width="8.00390625" style="1" customWidth="1"/>
    <col min="16" max="16" width="22.375" style="1" bestFit="1" customWidth="1"/>
    <col min="17" max="16384" width="8.00390625" style="1" customWidth="1"/>
  </cols>
  <sheetData>
    <row r="1" spans="1:13" ht="56.25" customHeight="1" thickBot="1">
      <c r="A1" s="47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31.5" customHeight="1">
      <c r="A2" s="45" t="s">
        <v>0</v>
      </c>
      <c r="B2" s="43" t="s">
        <v>1</v>
      </c>
      <c r="C2" s="41" t="s">
        <v>2</v>
      </c>
      <c r="D2" s="41" t="s">
        <v>3</v>
      </c>
      <c r="E2" s="41" t="s">
        <v>84</v>
      </c>
      <c r="F2" s="41" t="s">
        <v>88</v>
      </c>
      <c r="G2" s="41" t="s">
        <v>89</v>
      </c>
      <c r="H2" s="41" t="s">
        <v>92</v>
      </c>
      <c r="I2" s="41" t="s">
        <v>93</v>
      </c>
      <c r="J2" s="41" t="s">
        <v>90</v>
      </c>
      <c r="K2" s="41" t="s">
        <v>91</v>
      </c>
      <c r="L2" s="41" t="s">
        <v>85</v>
      </c>
      <c r="M2" s="41" t="s">
        <v>4</v>
      </c>
    </row>
    <row r="3" spans="1:13" s="2" customFormat="1" ht="57" customHeight="1" thickBot="1">
      <c r="A3" s="46"/>
      <c r="B3" s="4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6" ht="20.25" customHeight="1" thickBot="1">
      <c r="A4" s="3" t="s">
        <v>5</v>
      </c>
      <c r="B4" s="4">
        <v>2685</v>
      </c>
      <c r="C4" s="13">
        <v>145184.64</v>
      </c>
      <c r="D4" s="13">
        <f>ROUND((17204379.99/$B$83*B4),2)</f>
        <v>395565.64</v>
      </c>
      <c r="E4" s="14">
        <f>ROUND((C4+D4),2)</f>
        <v>540750.28</v>
      </c>
      <c r="F4" s="15">
        <v>188925.96</v>
      </c>
      <c r="G4" s="15">
        <v>46291.2</v>
      </c>
      <c r="H4" s="15">
        <v>3742</v>
      </c>
      <c r="I4" s="15"/>
      <c r="J4" s="15"/>
      <c r="K4" s="15"/>
      <c r="L4" s="15">
        <f>F4+G4+H4+K4+I4</f>
        <v>238959.15999999997</v>
      </c>
      <c r="M4" s="16">
        <f>E4-L4</f>
        <v>301791.12000000005</v>
      </c>
      <c r="P4" s="27"/>
    </row>
    <row r="5" spans="1:16" ht="20.25" customHeight="1" thickBot="1">
      <c r="A5" s="5" t="s">
        <v>6</v>
      </c>
      <c r="B5" s="6">
        <v>308</v>
      </c>
      <c r="C5" s="17">
        <f>$C$4</f>
        <v>145184.64</v>
      </c>
      <c r="D5" s="13">
        <f aca="true" t="shared" si="0" ref="D5:D68">ROUND((17204379.99/$B$83*B5),2)</f>
        <v>45375.87</v>
      </c>
      <c r="E5" s="18">
        <f aca="true" t="shared" si="1" ref="E5:E68">ROUND((C5+D5),2)</f>
        <v>190560.51</v>
      </c>
      <c r="F5" s="15">
        <v>21784.08</v>
      </c>
      <c r="G5" s="15">
        <v>5337.6</v>
      </c>
      <c r="H5" s="15">
        <v>6070.48</v>
      </c>
      <c r="I5" s="15"/>
      <c r="J5" s="15"/>
      <c r="K5" s="19"/>
      <c r="L5" s="15">
        <f aca="true" t="shared" si="2" ref="L5:L68">F5+G5+H5+K5+I5</f>
        <v>33192.16</v>
      </c>
      <c r="M5" s="20">
        <f aca="true" t="shared" si="3" ref="M5:M68">E5-L5</f>
        <v>157368.35</v>
      </c>
      <c r="P5" s="27"/>
    </row>
    <row r="6" spans="1:16" ht="20.25" customHeight="1" thickBot="1">
      <c r="A6" s="5" t="s">
        <v>7</v>
      </c>
      <c r="B6" s="6">
        <v>474</v>
      </c>
      <c r="C6" s="17">
        <f aca="true" t="shared" si="4" ref="C6:C69">$C$4</f>
        <v>145184.64</v>
      </c>
      <c r="D6" s="13">
        <f t="shared" si="0"/>
        <v>69831.7</v>
      </c>
      <c r="E6" s="18">
        <f t="shared" si="1"/>
        <v>215016.34</v>
      </c>
      <c r="F6" s="15">
        <v>36280.68</v>
      </c>
      <c r="G6" s="15">
        <v>8889.6</v>
      </c>
      <c r="H6" s="19">
        <v>4131.5</v>
      </c>
      <c r="I6" s="38"/>
      <c r="J6" s="15"/>
      <c r="K6" s="19"/>
      <c r="L6" s="15">
        <f t="shared" si="2"/>
        <v>49301.78</v>
      </c>
      <c r="M6" s="20">
        <f t="shared" si="3"/>
        <v>165714.56</v>
      </c>
      <c r="P6" s="27"/>
    </row>
    <row r="7" spans="1:16" ht="20.25" customHeight="1" thickBot="1">
      <c r="A7" s="5" t="s">
        <v>8</v>
      </c>
      <c r="B7" s="6">
        <v>156</v>
      </c>
      <c r="C7" s="17">
        <f t="shared" si="4"/>
        <v>145184.64</v>
      </c>
      <c r="D7" s="13">
        <f t="shared" si="0"/>
        <v>22982.58</v>
      </c>
      <c r="E7" s="18">
        <f t="shared" si="1"/>
        <v>168167.22</v>
      </c>
      <c r="F7" s="15">
        <v>10578.6</v>
      </c>
      <c r="G7" s="15">
        <v>2592</v>
      </c>
      <c r="H7" s="19">
        <v>2614.05</v>
      </c>
      <c r="I7" s="38">
        <v>110</v>
      </c>
      <c r="J7" s="15"/>
      <c r="K7" s="19"/>
      <c r="L7" s="15">
        <f t="shared" si="2"/>
        <v>15894.650000000001</v>
      </c>
      <c r="M7" s="20">
        <f t="shared" si="3"/>
        <v>152272.57</v>
      </c>
      <c r="P7" s="27"/>
    </row>
    <row r="8" spans="1:16" ht="20.25" customHeight="1" thickBot="1">
      <c r="A8" s="5" t="s">
        <v>9</v>
      </c>
      <c r="B8" s="6">
        <v>223</v>
      </c>
      <c r="C8" s="17">
        <f t="shared" si="4"/>
        <v>145184.64</v>
      </c>
      <c r="D8" s="13">
        <f t="shared" si="0"/>
        <v>32853.31</v>
      </c>
      <c r="E8" s="18">
        <f t="shared" si="1"/>
        <v>178037.95</v>
      </c>
      <c r="F8" s="15">
        <v>16455.6</v>
      </c>
      <c r="G8" s="15">
        <v>4032</v>
      </c>
      <c r="H8" s="19">
        <v>0</v>
      </c>
      <c r="I8" s="38"/>
      <c r="J8" s="15"/>
      <c r="K8" s="19"/>
      <c r="L8" s="15">
        <f t="shared" si="2"/>
        <v>20487.6</v>
      </c>
      <c r="M8" s="20">
        <f t="shared" si="3"/>
        <v>157550.35</v>
      </c>
      <c r="P8" s="27"/>
    </row>
    <row r="9" spans="1:16" ht="20.25" customHeight="1" thickBot="1">
      <c r="A9" s="5" t="s">
        <v>10</v>
      </c>
      <c r="B9" s="6">
        <v>16112</v>
      </c>
      <c r="C9" s="17">
        <f t="shared" si="4"/>
        <v>145184.64</v>
      </c>
      <c r="D9" s="13">
        <f t="shared" si="0"/>
        <v>2373688.51</v>
      </c>
      <c r="E9" s="18">
        <f t="shared" si="1"/>
        <v>2518873.15</v>
      </c>
      <c r="F9" s="15">
        <v>1159728</v>
      </c>
      <c r="G9" s="15">
        <v>284160</v>
      </c>
      <c r="H9" s="19">
        <v>177976</v>
      </c>
      <c r="I9" s="38"/>
      <c r="J9" s="15"/>
      <c r="K9" s="19"/>
      <c r="L9" s="15">
        <f t="shared" si="2"/>
        <v>1621864</v>
      </c>
      <c r="M9" s="20">
        <f t="shared" si="3"/>
        <v>897009.1499999999</v>
      </c>
      <c r="P9" s="27"/>
    </row>
    <row r="10" spans="1:16" ht="20.25" customHeight="1" thickBot="1">
      <c r="A10" s="5" t="s">
        <v>11</v>
      </c>
      <c r="B10" s="6">
        <v>4327</v>
      </c>
      <c r="C10" s="17">
        <f t="shared" si="4"/>
        <v>145184.64</v>
      </c>
      <c r="D10" s="13">
        <f t="shared" si="0"/>
        <v>637472.08</v>
      </c>
      <c r="E10" s="18">
        <f t="shared" si="1"/>
        <v>782656.72</v>
      </c>
      <c r="F10" s="15">
        <v>303253.2</v>
      </c>
      <c r="G10" s="15">
        <v>74304</v>
      </c>
      <c r="H10" s="19">
        <v>0</v>
      </c>
      <c r="I10" s="38"/>
      <c r="J10" s="15">
        <v>21830</v>
      </c>
      <c r="K10" s="19">
        <v>21830</v>
      </c>
      <c r="L10" s="15">
        <f t="shared" si="2"/>
        <v>399387.2</v>
      </c>
      <c r="M10" s="20">
        <f t="shared" si="3"/>
        <v>383269.51999999996</v>
      </c>
      <c r="P10" s="27"/>
    </row>
    <row r="11" spans="1:16" ht="20.25" customHeight="1" thickBot="1">
      <c r="A11" s="5" t="s">
        <v>12</v>
      </c>
      <c r="B11" s="6">
        <v>99</v>
      </c>
      <c r="C11" s="17">
        <f t="shared" si="4"/>
        <v>145184.64</v>
      </c>
      <c r="D11" s="13">
        <f t="shared" si="0"/>
        <v>14585.1</v>
      </c>
      <c r="E11" s="18">
        <f t="shared" si="1"/>
        <v>159769.74</v>
      </c>
      <c r="F11" s="15">
        <v>6895.68</v>
      </c>
      <c r="G11" s="15">
        <v>1689.6</v>
      </c>
      <c r="H11" s="19">
        <v>1342</v>
      </c>
      <c r="I11" s="38"/>
      <c r="J11" s="15"/>
      <c r="K11" s="19"/>
      <c r="L11" s="15">
        <f t="shared" si="2"/>
        <v>9927.28</v>
      </c>
      <c r="M11" s="20">
        <f t="shared" si="3"/>
        <v>149842.46</v>
      </c>
      <c r="P11" s="27"/>
    </row>
    <row r="12" spans="1:16" ht="20.25" customHeight="1" thickBot="1">
      <c r="A12" s="5" t="s">
        <v>13</v>
      </c>
      <c r="B12" s="6">
        <v>1165</v>
      </c>
      <c r="C12" s="17">
        <f t="shared" si="4"/>
        <v>145184.64</v>
      </c>
      <c r="D12" s="13">
        <f t="shared" si="0"/>
        <v>171632.77</v>
      </c>
      <c r="E12" s="18">
        <f t="shared" si="1"/>
        <v>316817.41</v>
      </c>
      <c r="F12" s="15">
        <v>83375.04</v>
      </c>
      <c r="G12" s="15">
        <v>20428.8</v>
      </c>
      <c r="H12" s="19">
        <v>365</v>
      </c>
      <c r="I12" s="38"/>
      <c r="J12" s="15"/>
      <c r="K12" s="19"/>
      <c r="L12" s="15">
        <f t="shared" si="2"/>
        <v>104168.84</v>
      </c>
      <c r="M12" s="20">
        <f t="shared" si="3"/>
        <v>212648.56999999998</v>
      </c>
      <c r="P12" s="27"/>
    </row>
    <row r="13" spans="1:16" ht="20.25" customHeight="1" thickBot="1">
      <c r="A13" s="5" t="s">
        <v>14</v>
      </c>
      <c r="B13" s="6">
        <v>1164</v>
      </c>
      <c r="C13" s="17">
        <f t="shared" si="4"/>
        <v>145184.64</v>
      </c>
      <c r="D13" s="13">
        <f t="shared" si="0"/>
        <v>171485.44</v>
      </c>
      <c r="E13" s="18">
        <f t="shared" si="1"/>
        <v>316670.08</v>
      </c>
      <c r="F13" s="15">
        <v>83610.12</v>
      </c>
      <c r="G13" s="15">
        <v>20486.4</v>
      </c>
      <c r="H13" s="19">
        <v>0</v>
      </c>
      <c r="I13" s="38"/>
      <c r="J13" s="15"/>
      <c r="K13" s="19"/>
      <c r="L13" s="15">
        <f t="shared" si="2"/>
        <v>104096.51999999999</v>
      </c>
      <c r="M13" s="20">
        <f t="shared" si="3"/>
        <v>212573.56000000003</v>
      </c>
      <c r="P13" s="27"/>
    </row>
    <row r="14" spans="1:16" ht="20.25" customHeight="1" thickBot="1">
      <c r="A14" s="5" t="s">
        <v>15</v>
      </c>
      <c r="B14" s="6">
        <v>134</v>
      </c>
      <c r="C14" s="17">
        <f t="shared" si="4"/>
        <v>145184.64</v>
      </c>
      <c r="D14" s="13">
        <f t="shared" si="0"/>
        <v>19741.45</v>
      </c>
      <c r="E14" s="18">
        <f t="shared" si="1"/>
        <v>164926.09</v>
      </c>
      <c r="F14" s="15">
        <v>0</v>
      </c>
      <c r="G14" s="15">
        <v>0</v>
      </c>
      <c r="H14" s="19">
        <v>608.41</v>
      </c>
      <c r="I14" s="38"/>
      <c r="J14" s="15"/>
      <c r="K14" s="19"/>
      <c r="L14" s="15">
        <f t="shared" si="2"/>
        <v>608.41</v>
      </c>
      <c r="M14" s="20">
        <f t="shared" si="3"/>
        <v>164317.68</v>
      </c>
      <c r="P14" s="27"/>
    </row>
    <row r="15" spans="1:16" ht="20.25" customHeight="1" thickBot="1">
      <c r="A15" s="5" t="s">
        <v>16</v>
      </c>
      <c r="B15" s="6">
        <v>123</v>
      </c>
      <c r="C15" s="17">
        <f t="shared" si="4"/>
        <v>145184.64</v>
      </c>
      <c r="D15" s="13">
        <f t="shared" si="0"/>
        <v>18120.88</v>
      </c>
      <c r="E15" s="18">
        <f t="shared" si="1"/>
        <v>163305.52</v>
      </c>
      <c r="F15" s="15">
        <v>8384.52</v>
      </c>
      <c r="G15" s="15">
        <v>2054.4</v>
      </c>
      <c r="H15" s="19">
        <v>615</v>
      </c>
      <c r="I15" s="38"/>
      <c r="J15" s="15"/>
      <c r="K15" s="19"/>
      <c r="L15" s="15">
        <f t="shared" si="2"/>
        <v>11053.92</v>
      </c>
      <c r="M15" s="20">
        <f t="shared" si="3"/>
        <v>152251.59999999998</v>
      </c>
      <c r="P15" s="27"/>
    </row>
    <row r="16" spans="1:16" ht="20.25" customHeight="1" thickBot="1">
      <c r="A16" s="5" t="s">
        <v>17</v>
      </c>
      <c r="B16" s="6">
        <v>121</v>
      </c>
      <c r="C16" s="17">
        <f t="shared" si="4"/>
        <v>145184.64</v>
      </c>
      <c r="D16" s="13">
        <f t="shared" si="0"/>
        <v>17826.24</v>
      </c>
      <c r="E16" s="18">
        <f t="shared" si="1"/>
        <v>163010.88</v>
      </c>
      <c r="F16" s="15">
        <v>8462.88</v>
      </c>
      <c r="G16" s="15">
        <v>2073.6</v>
      </c>
      <c r="H16" s="19">
        <v>199</v>
      </c>
      <c r="I16" s="38">
        <v>120</v>
      </c>
      <c r="J16" s="15"/>
      <c r="K16" s="19"/>
      <c r="L16" s="15">
        <f t="shared" si="2"/>
        <v>10855.48</v>
      </c>
      <c r="M16" s="20">
        <f t="shared" si="3"/>
        <v>152155.4</v>
      </c>
      <c r="P16" s="27"/>
    </row>
    <row r="17" spans="1:16" ht="20.25" customHeight="1" thickBot="1">
      <c r="A17" s="5" t="s">
        <v>18</v>
      </c>
      <c r="B17" s="6">
        <v>178</v>
      </c>
      <c r="C17" s="17">
        <f t="shared" si="4"/>
        <v>145184.64</v>
      </c>
      <c r="D17" s="13">
        <f t="shared" si="0"/>
        <v>26223.72</v>
      </c>
      <c r="E17" s="18">
        <f t="shared" si="1"/>
        <v>171408.36</v>
      </c>
      <c r="F17" s="15">
        <v>3212.76</v>
      </c>
      <c r="G17" s="15">
        <v>787.2</v>
      </c>
      <c r="H17" s="19">
        <v>15073</v>
      </c>
      <c r="I17" s="38"/>
      <c r="J17" s="15"/>
      <c r="K17" s="19"/>
      <c r="L17" s="15">
        <f t="shared" si="2"/>
        <v>19072.96</v>
      </c>
      <c r="M17" s="20">
        <f t="shared" si="3"/>
        <v>152335.4</v>
      </c>
      <c r="P17" s="27"/>
    </row>
    <row r="18" spans="1:16" ht="20.25" customHeight="1" thickBot="1">
      <c r="A18" s="5" t="s">
        <v>19</v>
      </c>
      <c r="B18" s="6">
        <v>234</v>
      </c>
      <c r="C18" s="17">
        <f t="shared" si="4"/>
        <v>145184.64</v>
      </c>
      <c r="D18" s="13">
        <f t="shared" si="0"/>
        <v>34473.88</v>
      </c>
      <c r="E18" s="18">
        <f t="shared" si="1"/>
        <v>179658.52</v>
      </c>
      <c r="F18" s="15">
        <v>16533.96</v>
      </c>
      <c r="G18" s="15">
        <v>4051.2</v>
      </c>
      <c r="H18" s="19">
        <v>510</v>
      </c>
      <c r="I18" s="38"/>
      <c r="J18" s="15"/>
      <c r="K18" s="19"/>
      <c r="L18" s="15">
        <f t="shared" si="2"/>
        <v>21095.16</v>
      </c>
      <c r="M18" s="20">
        <f t="shared" si="3"/>
        <v>158563.36</v>
      </c>
      <c r="P18" s="27"/>
    </row>
    <row r="19" spans="1:16" ht="20.25" customHeight="1" thickBot="1">
      <c r="A19" s="5" t="s">
        <v>20</v>
      </c>
      <c r="B19" s="6">
        <v>3408</v>
      </c>
      <c r="C19" s="17">
        <f t="shared" si="4"/>
        <v>145184.64</v>
      </c>
      <c r="D19" s="13">
        <f t="shared" si="0"/>
        <v>502081.08</v>
      </c>
      <c r="E19" s="18">
        <f t="shared" si="1"/>
        <v>647265.72</v>
      </c>
      <c r="F19" s="15">
        <v>242289.12</v>
      </c>
      <c r="G19" s="15">
        <v>59366.4</v>
      </c>
      <c r="H19" s="19">
        <v>159944</v>
      </c>
      <c r="I19" s="38"/>
      <c r="J19" s="15"/>
      <c r="K19" s="19"/>
      <c r="L19" s="15">
        <f t="shared" si="2"/>
        <v>461599.52</v>
      </c>
      <c r="M19" s="20">
        <f t="shared" si="3"/>
        <v>185666.19999999995</v>
      </c>
      <c r="P19" s="27"/>
    </row>
    <row r="20" spans="1:16" ht="20.25" customHeight="1" thickBot="1">
      <c r="A20" s="5" t="s">
        <v>21</v>
      </c>
      <c r="B20" s="6">
        <v>501</v>
      </c>
      <c r="C20" s="17">
        <f t="shared" si="4"/>
        <v>145184.64</v>
      </c>
      <c r="D20" s="13">
        <f t="shared" si="0"/>
        <v>73809.46</v>
      </c>
      <c r="E20" s="18">
        <f t="shared" si="1"/>
        <v>218994.1</v>
      </c>
      <c r="F20" s="15">
        <v>35575.44</v>
      </c>
      <c r="G20" s="15">
        <v>8716.8</v>
      </c>
      <c r="H20" s="19">
        <v>27521</v>
      </c>
      <c r="I20" s="38"/>
      <c r="J20" s="15"/>
      <c r="K20" s="19"/>
      <c r="L20" s="15">
        <f t="shared" si="2"/>
        <v>71813.24</v>
      </c>
      <c r="M20" s="20">
        <f t="shared" si="3"/>
        <v>147180.86</v>
      </c>
      <c r="P20" s="27"/>
    </row>
    <row r="21" spans="1:16" ht="20.25" customHeight="1" thickBot="1">
      <c r="A21" s="5" t="s">
        <v>22</v>
      </c>
      <c r="B21" s="6">
        <v>96</v>
      </c>
      <c r="C21" s="17">
        <f t="shared" si="4"/>
        <v>145184.64</v>
      </c>
      <c r="D21" s="13">
        <f t="shared" si="0"/>
        <v>14143.13</v>
      </c>
      <c r="E21" s="18">
        <f t="shared" si="1"/>
        <v>159327.77</v>
      </c>
      <c r="F21" s="15">
        <v>6895.68</v>
      </c>
      <c r="G21" s="15">
        <v>1689.6</v>
      </c>
      <c r="H21" s="19">
        <v>811</v>
      </c>
      <c r="I21" s="38"/>
      <c r="J21" s="15"/>
      <c r="K21" s="19"/>
      <c r="L21" s="15">
        <f t="shared" si="2"/>
        <v>9396.28</v>
      </c>
      <c r="M21" s="20">
        <f t="shared" si="3"/>
        <v>149931.49</v>
      </c>
      <c r="P21" s="27"/>
    </row>
    <row r="22" spans="1:16" ht="20.25" customHeight="1" thickBot="1">
      <c r="A22" s="5" t="s">
        <v>23</v>
      </c>
      <c r="B22" s="6">
        <v>376</v>
      </c>
      <c r="C22" s="17">
        <f t="shared" si="4"/>
        <v>145184.64</v>
      </c>
      <c r="D22" s="13">
        <f t="shared" si="0"/>
        <v>55393.92</v>
      </c>
      <c r="E22" s="18">
        <f t="shared" si="1"/>
        <v>200578.56</v>
      </c>
      <c r="F22" s="15">
        <v>26877.48</v>
      </c>
      <c r="G22" s="15">
        <v>6585.6</v>
      </c>
      <c r="H22" s="19">
        <v>9716</v>
      </c>
      <c r="I22" s="38"/>
      <c r="J22" s="15"/>
      <c r="K22" s="19"/>
      <c r="L22" s="15">
        <f t="shared" si="2"/>
        <v>43179.08</v>
      </c>
      <c r="M22" s="20">
        <f t="shared" si="3"/>
        <v>157399.47999999998</v>
      </c>
      <c r="P22" s="27"/>
    </row>
    <row r="23" spans="1:16" ht="20.25" customHeight="1" thickBot="1">
      <c r="A23" s="5" t="s">
        <v>24</v>
      </c>
      <c r="B23" s="6">
        <v>1217</v>
      </c>
      <c r="C23" s="17">
        <f t="shared" si="4"/>
        <v>145184.64</v>
      </c>
      <c r="D23" s="13">
        <f t="shared" si="0"/>
        <v>179293.63</v>
      </c>
      <c r="E23" s="18">
        <f t="shared" si="1"/>
        <v>324478.27</v>
      </c>
      <c r="F23" s="15">
        <v>86196</v>
      </c>
      <c r="G23" s="15">
        <v>21120</v>
      </c>
      <c r="H23" s="19">
        <v>71273</v>
      </c>
      <c r="I23" s="38"/>
      <c r="J23" s="15"/>
      <c r="K23" s="19"/>
      <c r="L23" s="15">
        <f t="shared" si="2"/>
        <v>178589</v>
      </c>
      <c r="M23" s="20">
        <f t="shared" si="3"/>
        <v>145889.27000000002</v>
      </c>
      <c r="P23" s="27"/>
    </row>
    <row r="24" spans="1:16" ht="20.25" customHeight="1" thickBot="1">
      <c r="A24" s="5" t="s">
        <v>25</v>
      </c>
      <c r="B24" s="6">
        <v>1315</v>
      </c>
      <c r="C24" s="17">
        <f t="shared" si="4"/>
        <v>145184.64</v>
      </c>
      <c r="D24" s="13">
        <f t="shared" si="0"/>
        <v>193731.4</v>
      </c>
      <c r="E24" s="18">
        <f t="shared" si="1"/>
        <v>338916.04</v>
      </c>
      <c r="F24" s="15">
        <v>90897.6</v>
      </c>
      <c r="G24" s="15">
        <v>22272</v>
      </c>
      <c r="H24" s="19">
        <v>9821.71</v>
      </c>
      <c r="I24" s="38">
        <v>36.5</v>
      </c>
      <c r="J24" s="15"/>
      <c r="K24" s="19"/>
      <c r="L24" s="15">
        <f t="shared" si="2"/>
        <v>123027.81</v>
      </c>
      <c r="M24" s="20">
        <f t="shared" si="3"/>
        <v>215888.22999999998</v>
      </c>
      <c r="P24" s="27"/>
    </row>
    <row r="25" spans="1:16" ht="20.25" customHeight="1" thickBot="1">
      <c r="A25" s="5" t="s">
        <v>26</v>
      </c>
      <c r="B25" s="6">
        <v>437</v>
      </c>
      <c r="C25" s="17">
        <f t="shared" si="4"/>
        <v>145184.64</v>
      </c>
      <c r="D25" s="13">
        <f t="shared" si="0"/>
        <v>64380.7</v>
      </c>
      <c r="E25" s="18">
        <f t="shared" si="1"/>
        <v>209565.34</v>
      </c>
      <c r="F25" s="15">
        <v>31657.44</v>
      </c>
      <c r="G25" s="15">
        <v>7756.8</v>
      </c>
      <c r="H25" s="19">
        <v>575</v>
      </c>
      <c r="I25" s="38"/>
      <c r="J25" s="15"/>
      <c r="K25" s="19"/>
      <c r="L25" s="15">
        <f t="shared" si="2"/>
        <v>39989.24</v>
      </c>
      <c r="M25" s="20">
        <f t="shared" si="3"/>
        <v>169576.1</v>
      </c>
      <c r="P25" s="27"/>
    </row>
    <row r="26" spans="1:16" ht="20.25" customHeight="1" thickBot="1">
      <c r="A26" s="5" t="s">
        <v>27</v>
      </c>
      <c r="B26" s="6">
        <v>351</v>
      </c>
      <c r="C26" s="17">
        <f t="shared" si="4"/>
        <v>145184.64</v>
      </c>
      <c r="D26" s="13">
        <f t="shared" si="0"/>
        <v>51710.82</v>
      </c>
      <c r="E26" s="18">
        <f t="shared" si="1"/>
        <v>196895.46</v>
      </c>
      <c r="F26" s="15">
        <v>24134.88</v>
      </c>
      <c r="G26" s="15">
        <v>5913.6</v>
      </c>
      <c r="H26" s="19">
        <v>0</v>
      </c>
      <c r="I26" s="38"/>
      <c r="J26" s="15"/>
      <c r="K26" s="19"/>
      <c r="L26" s="15">
        <f t="shared" si="2"/>
        <v>30048.480000000003</v>
      </c>
      <c r="M26" s="20">
        <f t="shared" si="3"/>
        <v>166846.97999999998</v>
      </c>
      <c r="P26" s="27"/>
    </row>
    <row r="27" spans="1:16" ht="20.25" customHeight="1" thickBot="1">
      <c r="A27" s="5" t="s">
        <v>28</v>
      </c>
      <c r="B27" s="6">
        <v>151</v>
      </c>
      <c r="C27" s="17">
        <f t="shared" si="4"/>
        <v>145184.64</v>
      </c>
      <c r="D27" s="13">
        <f t="shared" si="0"/>
        <v>22245.96</v>
      </c>
      <c r="E27" s="18">
        <f t="shared" si="1"/>
        <v>167430.6</v>
      </c>
      <c r="F27" s="15">
        <v>8227.8</v>
      </c>
      <c r="G27" s="15">
        <v>2016</v>
      </c>
      <c r="H27" s="19">
        <v>545</v>
      </c>
      <c r="I27" s="38"/>
      <c r="J27" s="15">
        <v>14160</v>
      </c>
      <c r="K27" s="19">
        <v>14160</v>
      </c>
      <c r="L27" s="15">
        <f t="shared" si="2"/>
        <v>24948.8</v>
      </c>
      <c r="M27" s="20">
        <f t="shared" si="3"/>
        <v>142481.80000000002</v>
      </c>
      <c r="P27" s="27"/>
    </row>
    <row r="28" spans="1:16" ht="20.25" customHeight="1" thickBot="1">
      <c r="A28" s="5" t="s">
        <v>29</v>
      </c>
      <c r="B28" s="6">
        <v>505</v>
      </c>
      <c r="C28" s="17">
        <f t="shared" si="4"/>
        <v>145184.64</v>
      </c>
      <c r="D28" s="13">
        <f t="shared" si="0"/>
        <v>74398.75</v>
      </c>
      <c r="E28" s="18">
        <f t="shared" si="1"/>
        <v>219583.39</v>
      </c>
      <c r="F28" s="15">
        <v>32832.84</v>
      </c>
      <c r="G28" s="15">
        <v>8044.8</v>
      </c>
      <c r="H28" s="19">
        <v>7931</v>
      </c>
      <c r="I28" s="38">
        <v>280</v>
      </c>
      <c r="J28" s="15"/>
      <c r="K28" s="19"/>
      <c r="L28" s="15">
        <f t="shared" si="2"/>
        <v>49088.64</v>
      </c>
      <c r="M28" s="20">
        <f t="shared" si="3"/>
        <v>170494.75</v>
      </c>
      <c r="P28" s="27"/>
    </row>
    <row r="29" spans="1:16" ht="20.25" customHeight="1" thickBot="1">
      <c r="A29" s="5" t="s">
        <v>30</v>
      </c>
      <c r="B29" s="6">
        <v>1108</v>
      </c>
      <c r="C29" s="17">
        <f t="shared" si="4"/>
        <v>145184.64</v>
      </c>
      <c r="D29" s="13">
        <f t="shared" si="0"/>
        <v>163235.28</v>
      </c>
      <c r="E29" s="18">
        <f t="shared" si="1"/>
        <v>308419.92</v>
      </c>
      <c r="F29" s="15">
        <v>79613.76</v>
      </c>
      <c r="G29" s="15">
        <v>19507.2</v>
      </c>
      <c r="H29" s="19">
        <v>12922</v>
      </c>
      <c r="I29" s="38"/>
      <c r="J29" s="15"/>
      <c r="K29" s="19"/>
      <c r="L29" s="15">
        <f t="shared" si="2"/>
        <v>112042.95999999999</v>
      </c>
      <c r="M29" s="20">
        <f t="shared" si="3"/>
        <v>196376.96</v>
      </c>
      <c r="P29" s="27"/>
    </row>
    <row r="30" spans="1:16" ht="20.25" customHeight="1" thickBot="1">
      <c r="A30" s="5" t="s">
        <v>31</v>
      </c>
      <c r="B30" s="6">
        <v>1671</v>
      </c>
      <c r="C30" s="17">
        <f t="shared" si="4"/>
        <v>145184.64</v>
      </c>
      <c r="D30" s="13">
        <f t="shared" si="0"/>
        <v>246178.84</v>
      </c>
      <c r="E30" s="18">
        <f t="shared" si="1"/>
        <v>391363.48</v>
      </c>
      <c r="F30" s="15">
        <v>116678.04</v>
      </c>
      <c r="G30" s="15">
        <v>28588.8</v>
      </c>
      <c r="H30" s="19">
        <v>88285.02</v>
      </c>
      <c r="I30" s="38"/>
      <c r="J30" s="15"/>
      <c r="K30" s="19"/>
      <c r="L30" s="15">
        <f t="shared" si="2"/>
        <v>233551.86</v>
      </c>
      <c r="M30" s="20">
        <f t="shared" si="3"/>
        <v>157811.62</v>
      </c>
      <c r="P30" s="27"/>
    </row>
    <row r="31" spans="1:16" ht="20.25" customHeight="1" thickBot="1">
      <c r="A31" s="5" t="s">
        <v>32</v>
      </c>
      <c r="B31" s="6">
        <v>319</v>
      </c>
      <c r="C31" s="17">
        <f t="shared" si="4"/>
        <v>145184.64</v>
      </c>
      <c r="D31" s="13">
        <f t="shared" si="0"/>
        <v>46996.44</v>
      </c>
      <c r="E31" s="18">
        <f t="shared" si="1"/>
        <v>192181.08</v>
      </c>
      <c r="F31" s="15">
        <v>22019.16</v>
      </c>
      <c r="G31" s="15">
        <v>5395.2</v>
      </c>
      <c r="H31" s="19">
        <v>21197</v>
      </c>
      <c r="I31" s="38"/>
      <c r="J31" s="15"/>
      <c r="K31" s="19"/>
      <c r="L31" s="15">
        <f t="shared" si="2"/>
        <v>48611.36</v>
      </c>
      <c r="M31" s="20">
        <f t="shared" si="3"/>
        <v>143569.71999999997</v>
      </c>
      <c r="P31" s="27"/>
    </row>
    <row r="32" spans="1:16" ht="20.25" customHeight="1" thickBot="1">
      <c r="A32" s="5" t="s">
        <v>33</v>
      </c>
      <c r="B32" s="6">
        <v>71</v>
      </c>
      <c r="C32" s="17">
        <f t="shared" si="4"/>
        <v>145184.64</v>
      </c>
      <c r="D32" s="13">
        <f t="shared" si="0"/>
        <v>10460.02</v>
      </c>
      <c r="E32" s="18">
        <f t="shared" si="1"/>
        <v>155644.66</v>
      </c>
      <c r="F32" s="15">
        <v>0</v>
      </c>
      <c r="G32" s="15">
        <v>0</v>
      </c>
      <c r="H32" s="19">
        <v>2743</v>
      </c>
      <c r="I32" s="38"/>
      <c r="J32" s="15"/>
      <c r="K32" s="19"/>
      <c r="L32" s="15">
        <f t="shared" si="2"/>
        <v>2743</v>
      </c>
      <c r="M32" s="20">
        <f t="shared" si="3"/>
        <v>152901.66</v>
      </c>
      <c r="P32" s="27"/>
    </row>
    <row r="33" spans="1:16" ht="20.25" customHeight="1" thickBot="1">
      <c r="A33" s="5" t="s">
        <v>34</v>
      </c>
      <c r="B33" s="6">
        <v>115</v>
      </c>
      <c r="C33" s="17">
        <f t="shared" si="4"/>
        <v>145184.64</v>
      </c>
      <c r="D33" s="13">
        <f t="shared" si="0"/>
        <v>16942.29</v>
      </c>
      <c r="E33" s="18">
        <f t="shared" si="1"/>
        <v>162126.93</v>
      </c>
      <c r="F33" s="15">
        <v>8149.44</v>
      </c>
      <c r="G33" s="15">
        <v>1996.8</v>
      </c>
      <c r="H33" s="19">
        <v>6128</v>
      </c>
      <c r="I33" s="38"/>
      <c r="J33" s="15"/>
      <c r="K33" s="19"/>
      <c r="L33" s="15">
        <f t="shared" si="2"/>
        <v>16274.24</v>
      </c>
      <c r="M33" s="20">
        <f t="shared" si="3"/>
        <v>145852.69</v>
      </c>
      <c r="P33" s="27"/>
    </row>
    <row r="34" spans="1:16" ht="20.25" customHeight="1" thickBot="1">
      <c r="A34" s="5" t="s">
        <v>35</v>
      </c>
      <c r="B34" s="6">
        <v>1212</v>
      </c>
      <c r="C34" s="17">
        <f t="shared" si="4"/>
        <v>145184.64</v>
      </c>
      <c r="D34" s="13">
        <f t="shared" si="0"/>
        <v>178557.01</v>
      </c>
      <c r="E34" s="18">
        <f t="shared" si="1"/>
        <v>323741.65</v>
      </c>
      <c r="F34" s="15">
        <v>88155</v>
      </c>
      <c r="G34" s="15">
        <v>21600</v>
      </c>
      <c r="H34" s="19">
        <v>5520.5</v>
      </c>
      <c r="I34" s="38"/>
      <c r="J34" s="15"/>
      <c r="K34" s="19"/>
      <c r="L34" s="15">
        <f t="shared" si="2"/>
        <v>115275.5</v>
      </c>
      <c r="M34" s="20">
        <f t="shared" si="3"/>
        <v>208466.15000000002</v>
      </c>
      <c r="P34" s="27"/>
    </row>
    <row r="35" spans="1:16" ht="20.25" customHeight="1" thickBot="1">
      <c r="A35" s="5" t="s">
        <v>36</v>
      </c>
      <c r="B35" s="6">
        <v>401</v>
      </c>
      <c r="C35" s="17">
        <f t="shared" si="4"/>
        <v>145184.64</v>
      </c>
      <c r="D35" s="13">
        <f t="shared" si="0"/>
        <v>59077.03</v>
      </c>
      <c r="E35" s="18">
        <f t="shared" si="1"/>
        <v>204261.67</v>
      </c>
      <c r="F35" s="15">
        <v>27269.28</v>
      </c>
      <c r="G35" s="15">
        <v>6681.6</v>
      </c>
      <c r="H35" s="19">
        <v>14421</v>
      </c>
      <c r="I35" s="38"/>
      <c r="J35" s="15"/>
      <c r="K35" s="19"/>
      <c r="L35" s="15">
        <f t="shared" si="2"/>
        <v>48371.88</v>
      </c>
      <c r="M35" s="20">
        <f t="shared" si="3"/>
        <v>155889.79</v>
      </c>
      <c r="P35" s="27"/>
    </row>
    <row r="36" spans="1:16" ht="20.25" customHeight="1" thickBot="1">
      <c r="A36" s="5" t="s">
        <v>37</v>
      </c>
      <c r="B36" s="6">
        <v>2153</v>
      </c>
      <c r="C36" s="17">
        <f t="shared" si="4"/>
        <v>145184.64</v>
      </c>
      <c r="D36" s="13">
        <f t="shared" si="0"/>
        <v>317189.14</v>
      </c>
      <c r="E36" s="18">
        <f t="shared" si="1"/>
        <v>462373.78</v>
      </c>
      <c r="F36" s="15">
        <v>151313.16</v>
      </c>
      <c r="G36" s="15">
        <v>37075.2</v>
      </c>
      <c r="H36" s="19">
        <v>52332.23</v>
      </c>
      <c r="I36" s="38"/>
      <c r="J36" s="15"/>
      <c r="K36" s="19"/>
      <c r="L36" s="15">
        <f t="shared" si="2"/>
        <v>240720.59</v>
      </c>
      <c r="M36" s="20">
        <f t="shared" si="3"/>
        <v>221653.19000000003</v>
      </c>
      <c r="P36" s="27"/>
    </row>
    <row r="37" spans="1:16" s="34" customFormat="1" ht="20.25" customHeight="1" thickBot="1">
      <c r="A37" s="28" t="s">
        <v>38</v>
      </c>
      <c r="B37" s="29">
        <v>43199</v>
      </c>
      <c r="C37" s="30">
        <f t="shared" si="4"/>
        <v>145184.64</v>
      </c>
      <c r="D37" s="31">
        <f t="shared" si="0"/>
        <v>6364260.79</v>
      </c>
      <c r="E37" s="36">
        <f t="shared" si="1"/>
        <v>6509445.43</v>
      </c>
      <c r="F37" s="32">
        <v>3142706.16</v>
      </c>
      <c r="G37" s="32">
        <v>770035.2</v>
      </c>
      <c r="H37" s="33">
        <v>53736.27</v>
      </c>
      <c r="I37" s="39"/>
      <c r="J37" s="32">
        <v>3000000</v>
      </c>
      <c r="K37" s="33">
        <v>2542967.8</v>
      </c>
      <c r="L37" s="15">
        <f t="shared" si="2"/>
        <v>6509445.43</v>
      </c>
      <c r="M37" s="37">
        <f t="shared" si="3"/>
        <v>0</v>
      </c>
      <c r="P37" s="35"/>
    </row>
    <row r="38" spans="1:16" ht="20.25" customHeight="1" thickBot="1">
      <c r="A38" s="5" t="s">
        <v>39</v>
      </c>
      <c r="B38" s="6">
        <v>8776</v>
      </c>
      <c r="C38" s="17">
        <f t="shared" si="4"/>
        <v>145184.64</v>
      </c>
      <c r="D38" s="13">
        <f t="shared" si="0"/>
        <v>1292917.72</v>
      </c>
      <c r="E38" s="18">
        <f t="shared" si="1"/>
        <v>1438102.36</v>
      </c>
      <c r="F38" s="15">
        <v>628525.56</v>
      </c>
      <c r="G38" s="15">
        <v>154003.2</v>
      </c>
      <c r="H38" s="19">
        <v>294085.98</v>
      </c>
      <c r="I38" s="38"/>
      <c r="J38" s="15"/>
      <c r="K38" s="19"/>
      <c r="L38" s="15">
        <f t="shared" si="2"/>
        <v>1076614.74</v>
      </c>
      <c r="M38" s="20">
        <f t="shared" si="3"/>
        <v>361487.6200000001</v>
      </c>
      <c r="P38" s="27"/>
    </row>
    <row r="39" spans="1:16" ht="20.25" customHeight="1" thickBot="1">
      <c r="A39" s="5" t="s">
        <v>40</v>
      </c>
      <c r="B39" s="6">
        <v>168</v>
      </c>
      <c r="C39" s="17">
        <f t="shared" si="4"/>
        <v>145184.64</v>
      </c>
      <c r="D39" s="13">
        <f t="shared" si="0"/>
        <v>24750.48</v>
      </c>
      <c r="E39" s="18">
        <f t="shared" si="1"/>
        <v>169935.12</v>
      </c>
      <c r="F39" s="15">
        <v>11832.36</v>
      </c>
      <c r="G39" s="15">
        <v>2899.2</v>
      </c>
      <c r="H39" s="19">
        <v>4863.2</v>
      </c>
      <c r="I39" s="38"/>
      <c r="J39" s="15"/>
      <c r="K39" s="19"/>
      <c r="L39" s="15">
        <f t="shared" si="2"/>
        <v>19594.760000000002</v>
      </c>
      <c r="M39" s="20">
        <f t="shared" si="3"/>
        <v>150340.36</v>
      </c>
      <c r="P39" s="27"/>
    </row>
    <row r="40" spans="1:16" ht="20.25" customHeight="1" thickBot="1">
      <c r="A40" s="5" t="s">
        <v>41</v>
      </c>
      <c r="B40" s="6">
        <v>225</v>
      </c>
      <c r="C40" s="17">
        <f t="shared" si="4"/>
        <v>145184.64</v>
      </c>
      <c r="D40" s="13">
        <f t="shared" si="0"/>
        <v>33147.96</v>
      </c>
      <c r="E40" s="18">
        <f t="shared" si="1"/>
        <v>178332.6</v>
      </c>
      <c r="F40" s="15">
        <v>17082.48</v>
      </c>
      <c r="G40" s="15">
        <v>4185.6</v>
      </c>
      <c r="H40" s="19">
        <v>12481.32</v>
      </c>
      <c r="I40" s="38"/>
      <c r="J40" s="15">
        <v>45290.5</v>
      </c>
      <c r="K40" s="19">
        <v>11323</v>
      </c>
      <c r="L40" s="15">
        <f t="shared" si="2"/>
        <v>45072.4</v>
      </c>
      <c r="M40" s="20">
        <f t="shared" si="3"/>
        <v>133260.2</v>
      </c>
      <c r="P40" s="27"/>
    </row>
    <row r="41" spans="1:16" ht="20.25" customHeight="1" thickBot="1">
      <c r="A41" s="5" t="s">
        <v>42</v>
      </c>
      <c r="B41" s="6">
        <v>1598</v>
      </c>
      <c r="C41" s="17">
        <f t="shared" si="4"/>
        <v>145184.64</v>
      </c>
      <c r="D41" s="13">
        <f t="shared" si="0"/>
        <v>235424.17</v>
      </c>
      <c r="E41" s="18">
        <f t="shared" si="1"/>
        <v>380608.81</v>
      </c>
      <c r="F41" s="15">
        <v>112289.88</v>
      </c>
      <c r="G41" s="15">
        <v>27513.6</v>
      </c>
      <c r="H41" s="19">
        <v>67684.64</v>
      </c>
      <c r="I41" s="38"/>
      <c r="J41" s="15"/>
      <c r="K41" s="19"/>
      <c r="L41" s="15">
        <f t="shared" si="2"/>
        <v>207488.12</v>
      </c>
      <c r="M41" s="20">
        <f t="shared" si="3"/>
        <v>173120.69</v>
      </c>
      <c r="P41" s="27"/>
    </row>
    <row r="42" spans="1:16" ht="20.25" customHeight="1" thickBot="1">
      <c r="A42" s="5" t="s">
        <v>43</v>
      </c>
      <c r="B42" s="6">
        <v>265</v>
      </c>
      <c r="C42" s="17">
        <f t="shared" si="4"/>
        <v>145184.64</v>
      </c>
      <c r="D42" s="13">
        <f t="shared" si="0"/>
        <v>39040.93</v>
      </c>
      <c r="E42" s="18">
        <f t="shared" si="1"/>
        <v>184225.57</v>
      </c>
      <c r="F42" s="15">
        <v>0</v>
      </c>
      <c r="G42" s="15">
        <v>0</v>
      </c>
      <c r="H42" s="19">
        <v>0</v>
      </c>
      <c r="I42" s="38"/>
      <c r="J42" s="15"/>
      <c r="K42" s="19"/>
      <c r="L42" s="15">
        <f t="shared" si="2"/>
        <v>0</v>
      </c>
      <c r="M42" s="20">
        <f t="shared" si="3"/>
        <v>184225.57</v>
      </c>
      <c r="P42" s="27"/>
    </row>
    <row r="43" spans="1:16" ht="20.25" customHeight="1" thickBot="1">
      <c r="A43" s="5" t="s">
        <v>44</v>
      </c>
      <c r="B43" s="6">
        <v>148</v>
      </c>
      <c r="C43" s="17">
        <f t="shared" si="4"/>
        <v>145184.64</v>
      </c>
      <c r="D43" s="13">
        <f t="shared" si="0"/>
        <v>21803.99</v>
      </c>
      <c r="E43" s="18">
        <f t="shared" si="1"/>
        <v>166988.63</v>
      </c>
      <c r="F43" s="15">
        <v>0</v>
      </c>
      <c r="G43" s="15">
        <v>0</v>
      </c>
      <c r="H43" s="19">
        <v>0</v>
      </c>
      <c r="I43" s="38"/>
      <c r="J43" s="15"/>
      <c r="K43" s="19"/>
      <c r="L43" s="15">
        <f t="shared" si="2"/>
        <v>0</v>
      </c>
      <c r="M43" s="20">
        <f t="shared" si="3"/>
        <v>166988.63</v>
      </c>
      <c r="P43" s="27"/>
    </row>
    <row r="44" spans="1:16" ht="20.25" customHeight="1" thickBot="1">
      <c r="A44" s="5" t="s">
        <v>45</v>
      </c>
      <c r="B44" s="6">
        <v>1680</v>
      </c>
      <c r="C44" s="17">
        <f t="shared" si="4"/>
        <v>145184.64</v>
      </c>
      <c r="D44" s="13">
        <f t="shared" si="0"/>
        <v>247504.76</v>
      </c>
      <c r="E44" s="18">
        <f t="shared" si="1"/>
        <v>392689.4</v>
      </c>
      <c r="F44" s="15">
        <v>117226.56</v>
      </c>
      <c r="G44" s="15">
        <v>28723.2</v>
      </c>
      <c r="H44" s="19">
        <v>0</v>
      </c>
      <c r="I44" s="38"/>
      <c r="J44" s="15"/>
      <c r="K44" s="19"/>
      <c r="L44" s="15">
        <f t="shared" si="2"/>
        <v>145949.76</v>
      </c>
      <c r="M44" s="20">
        <f t="shared" si="3"/>
        <v>246739.64</v>
      </c>
      <c r="P44" s="27"/>
    </row>
    <row r="45" spans="1:16" ht="20.25" customHeight="1" thickBot="1">
      <c r="A45" s="5" t="s">
        <v>46</v>
      </c>
      <c r="B45" s="6">
        <v>2382</v>
      </c>
      <c r="C45" s="17">
        <f t="shared" si="4"/>
        <v>145184.64</v>
      </c>
      <c r="D45" s="13">
        <f t="shared" si="0"/>
        <v>350926.39</v>
      </c>
      <c r="E45" s="18">
        <f t="shared" si="1"/>
        <v>496111.03</v>
      </c>
      <c r="F45" s="15">
        <v>163067.16</v>
      </c>
      <c r="G45" s="15">
        <v>39955.2</v>
      </c>
      <c r="H45" s="19">
        <v>0</v>
      </c>
      <c r="I45" s="38"/>
      <c r="J45" s="15"/>
      <c r="K45" s="19"/>
      <c r="L45" s="15">
        <f t="shared" si="2"/>
        <v>203022.36</v>
      </c>
      <c r="M45" s="20">
        <f t="shared" si="3"/>
        <v>293088.67000000004</v>
      </c>
      <c r="P45" s="27"/>
    </row>
    <row r="46" spans="1:16" ht="20.25" customHeight="1" thickBot="1">
      <c r="A46" s="5" t="s">
        <v>47</v>
      </c>
      <c r="B46" s="6">
        <v>362</v>
      </c>
      <c r="C46" s="17">
        <f t="shared" si="4"/>
        <v>145184.64</v>
      </c>
      <c r="D46" s="13">
        <f t="shared" si="0"/>
        <v>53331.38</v>
      </c>
      <c r="E46" s="18">
        <f t="shared" si="1"/>
        <v>198516.02</v>
      </c>
      <c r="F46" s="15">
        <v>0</v>
      </c>
      <c r="G46" s="15">
        <v>0</v>
      </c>
      <c r="H46" s="19">
        <v>9638</v>
      </c>
      <c r="I46" s="38"/>
      <c r="J46" s="15"/>
      <c r="K46" s="19"/>
      <c r="L46" s="15">
        <f t="shared" si="2"/>
        <v>9638</v>
      </c>
      <c r="M46" s="20">
        <f t="shared" si="3"/>
        <v>188878.02</v>
      </c>
      <c r="P46" s="27"/>
    </row>
    <row r="47" spans="1:16" ht="20.25" customHeight="1" thickBot="1">
      <c r="A47" s="5" t="s">
        <v>48</v>
      </c>
      <c r="B47" s="6">
        <v>610</v>
      </c>
      <c r="C47" s="17">
        <f t="shared" si="4"/>
        <v>145184.64</v>
      </c>
      <c r="D47" s="13">
        <f t="shared" si="0"/>
        <v>89867.8</v>
      </c>
      <c r="E47" s="18">
        <f t="shared" si="1"/>
        <v>235052.44</v>
      </c>
      <c r="F47" s="15">
        <v>42000.96</v>
      </c>
      <c r="G47" s="15">
        <v>10291.2</v>
      </c>
      <c r="H47" s="19">
        <v>36173</v>
      </c>
      <c r="I47" s="38">
        <v>814</v>
      </c>
      <c r="J47" s="15"/>
      <c r="K47" s="19"/>
      <c r="L47" s="15">
        <f t="shared" si="2"/>
        <v>89279.16</v>
      </c>
      <c r="M47" s="20">
        <f t="shared" si="3"/>
        <v>145773.28</v>
      </c>
      <c r="P47" s="27"/>
    </row>
    <row r="48" spans="1:16" ht="20.25" customHeight="1" thickBot="1">
      <c r="A48" s="5" t="s">
        <v>49</v>
      </c>
      <c r="B48" s="6">
        <v>1011</v>
      </c>
      <c r="C48" s="17">
        <f t="shared" si="4"/>
        <v>145184.64</v>
      </c>
      <c r="D48" s="13">
        <f t="shared" si="0"/>
        <v>148944.83</v>
      </c>
      <c r="E48" s="18">
        <f t="shared" si="1"/>
        <v>294129.47</v>
      </c>
      <c r="F48" s="15">
        <v>0</v>
      </c>
      <c r="G48" s="15">
        <v>0</v>
      </c>
      <c r="H48" s="19">
        <v>9045</v>
      </c>
      <c r="I48" s="38"/>
      <c r="J48" s="15"/>
      <c r="K48" s="19"/>
      <c r="L48" s="15">
        <f t="shared" si="2"/>
        <v>9045</v>
      </c>
      <c r="M48" s="20">
        <f t="shared" si="3"/>
        <v>285084.47</v>
      </c>
      <c r="P48" s="27"/>
    </row>
    <row r="49" spans="1:16" ht="20.25" customHeight="1" thickBot="1">
      <c r="A49" s="5" t="s">
        <v>50</v>
      </c>
      <c r="B49" s="6">
        <v>752</v>
      </c>
      <c r="C49" s="17">
        <f t="shared" si="4"/>
        <v>145184.64</v>
      </c>
      <c r="D49" s="13">
        <f t="shared" si="0"/>
        <v>110787.85</v>
      </c>
      <c r="E49" s="18">
        <f t="shared" si="1"/>
        <v>255972.49</v>
      </c>
      <c r="F49" s="15">
        <v>51639.24</v>
      </c>
      <c r="G49" s="15">
        <v>12652.8</v>
      </c>
      <c r="H49" s="19">
        <v>8625.01</v>
      </c>
      <c r="I49" s="38"/>
      <c r="J49" s="15">
        <v>120000</v>
      </c>
      <c r="K49" s="19">
        <v>60000</v>
      </c>
      <c r="L49" s="15">
        <f t="shared" si="2"/>
        <v>132917.05</v>
      </c>
      <c r="M49" s="20">
        <f t="shared" si="3"/>
        <v>123055.44</v>
      </c>
      <c r="P49" s="27"/>
    </row>
    <row r="50" spans="1:16" ht="20.25" customHeight="1" thickBot="1">
      <c r="A50" s="5" t="s">
        <v>51</v>
      </c>
      <c r="B50" s="6">
        <v>438</v>
      </c>
      <c r="C50" s="17">
        <f t="shared" si="4"/>
        <v>145184.64</v>
      </c>
      <c r="D50" s="13">
        <f t="shared" si="0"/>
        <v>64528.03</v>
      </c>
      <c r="E50" s="18">
        <f t="shared" si="1"/>
        <v>209712.67</v>
      </c>
      <c r="F50" s="15">
        <v>30246.96</v>
      </c>
      <c r="G50" s="15">
        <v>7411.2</v>
      </c>
      <c r="H50" s="19">
        <v>23390</v>
      </c>
      <c r="I50" s="38"/>
      <c r="J50" s="15"/>
      <c r="K50" s="19"/>
      <c r="L50" s="15">
        <f t="shared" si="2"/>
        <v>61048.159999999996</v>
      </c>
      <c r="M50" s="20">
        <f t="shared" si="3"/>
        <v>148664.51</v>
      </c>
      <c r="P50" s="27"/>
    </row>
    <row r="51" spans="1:16" ht="20.25" customHeight="1" thickBot="1">
      <c r="A51" s="5" t="s">
        <v>52</v>
      </c>
      <c r="B51" s="6">
        <v>1419</v>
      </c>
      <c r="C51" s="17">
        <f t="shared" si="4"/>
        <v>145184.64</v>
      </c>
      <c r="D51" s="13">
        <f t="shared" si="0"/>
        <v>209053.13</v>
      </c>
      <c r="E51" s="18">
        <f t="shared" si="1"/>
        <v>354237.77</v>
      </c>
      <c r="F51" s="15">
        <v>103591.92</v>
      </c>
      <c r="G51" s="15">
        <v>25382.4</v>
      </c>
      <c r="H51" s="19">
        <v>66847.55</v>
      </c>
      <c r="I51" s="38"/>
      <c r="J51" s="15">
        <v>250000</v>
      </c>
      <c r="K51" s="19">
        <v>125000</v>
      </c>
      <c r="L51" s="15">
        <f t="shared" si="2"/>
        <v>320821.87</v>
      </c>
      <c r="M51" s="20">
        <f t="shared" si="3"/>
        <v>33415.90000000002</v>
      </c>
      <c r="P51" s="27"/>
    </row>
    <row r="52" spans="1:16" ht="20.25" customHeight="1" thickBot="1">
      <c r="A52" s="5" t="s">
        <v>53</v>
      </c>
      <c r="B52" s="6">
        <v>127</v>
      </c>
      <c r="C52" s="17">
        <f t="shared" si="4"/>
        <v>145184.64</v>
      </c>
      <c r="D52" s="13">
        <f t="shared" si="0"/>
        <v>18710.18</v>
      </c>
      <c r="E52" s="18">
        <f t="shared" si="1"/>
        <v>163894.82</v>
      </c>
      <c r="F52" s="15">
        <v>9089.76</v>
      </c>
      <c r="G52" s="15">
        <v>2227.2</v>
      </c>
      <c r="H52" s="19">
        <v>3691</v>
      </c>
      <c r="I52" s="38"/>
      <c r="J52" s="15"/>
      <c r="K52" s="19"/>
      <c r="L52" s="15">
        <f t="shared" si="2"/>
        <v>15007.96</v>
      </c>
      <c r="M52" s="20">
        <f t="shared" si="3"/>
        <v>148886.86000000002</v>
      </c>
      <c r="P52" s="27"/>
    </row>
    <row r="53" spans="1:16" ht="20.25" customHeight="1" thickBot="1">
      <c r="A53" s="5" t="s">
        <v>54</v>
      </c>
      <c r="B53" s="6">
        <v>191</v>
      </c>
      <c r="C53" s="17">
        <f t="shared" si="4"/>
        <v>145184.64</v>
      </c>
      <c r="D53" s="13">
        <f t="shared" si="0"/>
        <v>28138.93</v>
      </c>
      <c r="E53" s="18">
        <f t="shared" si="1"/>
        <v>173323.57</v>
      </c>
      <c r="F53" s="15">
        <v>14026.44</v>
      </c>
      <c r="G53" s="15">
        <v>3436.8</v>
      </c>
      <c r="H53" s="19">
        <v>3891.01</v>
      </c>
      <c r="I53" s="38"/>
      <c r="J53" s="15"/>
      <c r="K53" s="19"/>
      <c r="L53" s="15">
        <f t="shared" si="2"/>
        <v>21354.25</v>
      </c>
      <c r="M53" s="20">
        <f t="shared" si="3"/>
        <v>151969.32</v>
      </c>
      <c r="P53" s="27"/>
    </row>
    <row r="54" spans="1:16" ht="20.25" customHeight="1" thickBot="1">
      <c r="A54" s="5" t="s">
        <v>55</v>
      </c>
      <c r="B54" s="6">
        <v>196</v>
      </c>
      <c r="C54" s="17">
        <f t="shared" si="4"/>
        <v>145184.64</v>
      </c>
      <c r="D54" s="13">
        <f t="shared" si="0"/>
        <v>28875.56</v>
      </c>
      <c r="E54" s="18">
        <f t="shared" si="1"/>
        <v>174060.2</v>
      </c>
      <c r="F54" s="15">
        <v>14183.16</v>
      </c>
      <c r="G54" s="15">
        <v>3475.2</v>
      </c>
      <c r="H54" s="19">
        <v>392</v>
      </c>
      <c r="I54" s="38"/>
      <c r="J54" s="15"/>
      <c r="K54" s="19"/>
      <c r="L54" s="15">
        <f t="shared" si="2"/>
        <v>18050.36</v>
      </c>
      <c r="M54" s="20">
        <f t="shared" si="3"/>
        <v>156009.84000000003</v>
      </c>
      <c r="P54" s="27"/>
    </row>
    <row r="55" spans="1:16" ht="20.25" customHeight="1" thickBot="1">
      <c r="A55" s="5" t="s">
        <v>56</v>
      </c>
      <c r="B55" s="6">
        <v>425</v>
      </c>
      <c r="C55" s="17">
        <f t="shared" si="4"/>
        <v>145184.64</v>
      </c>
      <c r="D55" s="13">
        <f t="shared" si="0"/>
        <v>62612.81</v>
      </c>
      <c r="E55" s="18">
        <f t="shared" si="1"/>
        <v>207797.45</v>
      </c>
      <c r="F55" s="15">
        <v>29385</v>
      </c>
      <c r="G55" s="15">
        <v>7200</v>
      </c>
      <c r="H55" s="19">
        <v>22489</v>
      </c>
      <c r="I55" s="38"/>
      <c r="J55" s="15"/>
      <c r="K55" s="19"/>
      <c r="L55" s="15">
        <f t="shared" si="2"/>
        <v>59074</v>
      </c>
      <c r="M55" s="20">
        <f t="shared" si="3"/>
        <v>148723.45</v>
      </c>
      <c r="P55" s="27"/>
    </row>
    <row r="56" spans="1:16" ht="20.25" customHeight="1" thickBot="1">
      <c r="A56" s="5" t="s">
        <v>57</v>
      </c>
      <c r="B56" s="6">
        <v>150</v>
      </c>
      <c r="C56" s="17">
        <f t="shared" si="4"/>
        <v>145184.64</v>
      </c>
      <c r="D56" s="13">
        <f t="shared" si="0"/>
        <v>22098.64</v>
      </c>
      <c r="E56" s="18">
        <f t="shared" si="1"/>
        <v>167283.28</v>
      </c>
      <c r="F56" s="15">
        <v>0</v>
      </c>
      <c r="G56" s="15">
        <v>0</v>
      </c>
      <c r="H56" s="19">
        <v>12171</v>
      </c>
      <c r="I56" s="38"/>
      <c r="J56" s="15">
        <v>50000</v>
      </c>
      <c r="K56" s="19">
        <v>50000</v>
      </c>
      <c r="L56" s="15">
        <f t="shared" si="2"/>
        <v>62171</v>
      </c>
      <c r="M56" s="20">
        <f t="shared" si="3"/>
        <v>105112.28</v>
      </c>
      <c r="P56" s="27"/>
    </row>
    <row r="57" spans="1:16" ht="20.25" customHeight="1" thickBot="1">
      <c r="A57" s="5" t="s">
        <v>58</v>
      </c>
      <c r="B57" s="6">
        <v>732</v>
      </c>
      <c r="C57" s="17">
        <f t="shared" si="4"/>
        <v>145184.64</v>
      </c>
      <c r="D57" s="13">
        <f t="shared" si="0"/>
        <v>107841.36</v>
      </c>
      <c r="E57" s="18">
        <f t="shared" si="1"/>
        <v>253026</v>
      </c>
      <c r="F57" s="15">
        <v>48113.04</v>
      </c>
      <c r="G57" s="15">
        <v>11788.8</v>
      </c>
      <c r="H57" s="19">
        <v>6650</v>
      </c>
      <c r="I57" s="38"/>
      <c r="J57" s="15"/>
      <c r="K57" s="19"/>
      <c r="L57" s="15">
        <f t="shared" si="2"/>
        <v>66551.84</v>
      </c>
      <c r="M57" s="20">
        <f t="shared" si="3"/>
        <v>186474.16</v>
      </c>
      <c r="P57" s="27"/>
    </row>
    <row r="58" spans="1:16" ht="20.25" customHeight="1" thickBot="1">
      <c r="A58" s="5" t="s">
        <v>59</v>
      </c>
      <c r="B58" s="6">
        <v>1158</v>
      </c>
      <c r="C58" s="17">
        <f t="shared" si="4"/>
        <v>145184.64</v>
      </c>
      <c r="D58" s="13">
        <f t="shared" si="0"/>
        <v>170601.5</v>
      </c>
      <c r="E58" s="18">
        <f t="shared" si="1"/>
        <v>315786.14</v>
      </c>
      <c r="F58" s="15">
        <v>40002.78</v>
      </c>
      <c r="G58" s="15">
        <v>9801.6</v>
      </c>
      <c r="H58" s="19">
        <v>0</v>
      </c>
      <c r="I58" s="38"/>
      <c r="J58" s="15"/>
      <c r="K58" s="19"/>
      <c r="L58" s="15">
        <f t="shared" si="2"/>
        <v>49804.38</v>
      </c>
      <c r="M58" s="20">
        <f t="shared" si="3"/>
        <v>265981.76</v>
      </c>
      <c r="P58" s="27"/>
    </row>
    <row r="59" spans="1:16" ht="20.25" customHeight="1" thickBot="1">
      <c r="A59" s="5" t="s">
        <v>60</v>
      </c>
      <c r="B59" s="6">
        <v>140</v>
      </c>
      <c r="C59" s="17">
        <f t="shared" si="4"/>
        <v>145184.64</v>
      </c>
      <c r="D59" s="13">
        <f t="shared" si="0"/>
        <v>20625.4</v>
      </c>
      <c r="E59" s="18">
        <f t="shared" si="1"/>
        <v>165810.04</v>
      </c>
      <c r="F59" s="15">
        <v>9011.4</v>
      </c>
      <c r="G59" s="15">
        <v>2208</v>
      </c>
      <c r="H59" s="19">
        <v>4308.1</v>
      </c>
      <c r="I59" s="38"/>
      <c r="J59" s="15"/>
      <c r="K59" s="19"/>
      <c r="L59" s="15">
        <f t="shared" si="2"/>
        <v>15527.5</v>
      </c>
      <c r="M59" s="20">
        <f t="shared" si="3"/>
        <v>150282.54</v>
      </c>
      <c r="P59" s="27"/>
    </row>
    <row r="60" spans="1:16" ht="20.25" customHeight="1" thickBot="1">
      <c r="A60" s="5" t="s">
        <v>61</v>
      </c>
      <c r="B60" s="6">
        <v>118</v>
      </c>
      <c r="C60" s="17">
        <f t="shared" si="4"/>
        <v>145184.64</v>
      </c>
      <c r="D60" s="13">
        <f t="shared" si="0"/>
        <v>17384.26</v>
      </c>
      <c r="E60" s="18">
        <f t="shared" si="1"/>
        <v>162568.9</v>
      </c>
      <c r="F60" s="15">
        <v>8462.88</v>
      </c>
      <c r="G60" s="15">
        <v>2073.6</v>
      </c>
      <c r="H60" s="19">
        <v>5865.96</v>
      </c>
      <c r="I60" s="38"/>
      <c r="J60" s="15"/>
      <c r="K60" s="19"/>
      <c r="L60" s="15">
        <f t="shared" si="2"/>
        <v>16402.44</v>
      </c>
      <c r="M60" s="20">
        <f t="shared" si="3"/>
        <v>146166.46</v>
      </c>
      <c r="P60" s="27"/>
    </row>
    <row r="61" spans="1:16" ht="20.25" customHeight="1" thickBot="1">
      <c r="A61" s="5" t="s">
        <v>62</v>
      </c>
      <c r="B61" s="6">
        <v>494</v>
      </c>
      <c r="C61" s="17">
        <f t="shared" si="4"/>
        <v>145184.64</v>
      </c>
      <c r="D61" s="13">
        <f t="shared" si="0"/>
        <v>72778.19</v>
      </c>
      <c r="E61" s="18">
        <f t="shared" si="1"/>
        <v>217962.83</v>
      </c>
      <c r="F61" s="15">
        <v>34478.4</v>
      </c>
      <c r="G61" s="15">
        <v>8448</v>
      </c>
      <c r="H61" s="19">
        <v>3180</v>
      </c>
      <c r="I61" s="38">
        <v>933.5</v>
      </c>
      <c r="J61" s="15"/>
      <c r="K61" s="19"/>
      <c r="L61" s="15">
        <f t="shared" si="2"/>
        <v>47039.9</v>
      </c>
      <c r="M61" s="20">
        <f t="shared" si="3"/>
        <v>170922.93</v>
      </c>
      <c r="P61" s="27"/>
    </row>
    <row r="62" spans="1:16" ht="20.25" customHeight="1" thickBot="1">
      <c r="A62" s="5" t="s">
        <v>63</v>
      </c>
      <c r="B62" s="6">
        <v>844</v>
      </c>
      <c r="C62" s="17">
        <f t="shared" si="4"/>
        <v>145184.64</v>
      </c>
      <c r="D62" s="13">
        <f t="shared" si="0"/>
        <v>124341.68</v>
      </c>
      <c r="E62" s="18">
        <f t="shared" si="1"/>
        <v>269526.32</v>
      </c>
      <c r="F62" s="15">
        <v>59867.04</v>
      </c>
      <c r="G62" s="15">
        <v>14668.8</v>
      </c>
      <c r="H62" s="19">
        <v>960</v>
      </c>
      <c r="I62" s="38"/>
      <c r="J62" s="15"/>
      <c r="K62" s="19"/>
      <c r="L62" s="15">
        <f t="shared" si="2"/>
        <v>75495.84</v>
      </c>
      <c r="M62" s="20">
        <f t="shared" si="3"/>
        <v>194030.48</v>
      </c>
      <c r="P62" s="27"/>
    </row>
    <row r="63" spans="1:16" ht="20.25" customHeight="1" thickBot="1">
      <c r="A63" s="5" t="s">
        <v>64</v>
      </c>
      <c r="B63" s="6">
        <v>357</v>
      </c>
      <c r="C63" s="17">
        <f t="shared" si="4"/>
        <v>145184.64</v>
      </c>
      <c r="D63" s="13">
        <f t="shared" si="0"/>
        <v>52594.76</v>
      </c>
      <c r="E63" s="18">
        <f t="shared" si="1"/>
        <v>197779.4</v>
      </c>
      <c r="F63" s="15">
        <v>13046.94</v>
      </c>
      <c r="G63" s="15">
        <v>3196.8</v>
      </c>
      <c r="H63" s="19">
        <v>7999.72</v>
      </c>
      <c r="I63" s="38"/>
      <c r="J63" s="15"/>
      <c r="K63" s="19"/>
      <c r="L63" s="15">
        <f t="shared" si="2"/>
        <v>24243.460000000003</v>
      </c>
      <c r="M63" s="20">
        <f t="shared" si="3"/>
        <v>173535.94</v>
      </c>
      <c r="P63" s="27"/>
    </row>
    <row r="64" spans="1:16" ht="20.25" customHeight="1" thickBot="1">
      <c r="A64" s="5" t="s">
        <v>65</v>
      </c>
      <c r="B64" s="6">
        <v>605</v>
      </c>
      <c r="C64" s="17">
        <f t="shared" si="4"/>
        <v>145184.64</v>
      </c>
      <c r="D64" s="13">
        <f t="shared" si="0"/>
        <v>89131.18</v>
      </c>
      <c r="E64" s="18">
        <f t="shared" si="1"/>
        <v>234315.82</v>
      </c>
      <c r="F64" s="15">
        <v>10578.6</v>
      </c>
      <c r="G64" s="15">
        <v>2592</v>
      </c>
      <c r="H64" s="19">
        <v>1427</v>
      </c>
      <c r="I64" s="38"/>
      <c r="J64" s="15"/>
      <c r="K64" s="19"/>
      <c r="L64" s="15">
        <f t="shared" si="2"/>
        <v>14597.6</v>
      </c>
      <c r="M64" s="20">
        <f t="shared" si="3"/>
        <v>219718.22</v>
      </c>
      <c r="P64" s="27"/>
    </row>
    <row r="65" spans="1:16" ht="20.25" customHeight="1" thickBot="1">
      <c r="A65" s="5" t="s">
        <v>66</v>
      </c>
      <c r="B65" s="6">
        <v>39</v>
      </c>
      <c r="C65" s="17">
        <f t="shared" si="4"/>
        <v>145184.64</v>
      </c>
      <c r="D65" s="13">
        <f t="shared" si="0"/>
        <v>5745.65</v>
      </c>
      <c r="E65" s="18">
        <f t="shared" si="1"/>
        <v>150930.29</v>
      </c>
      <c r="F65" s="15">
        <v>0</v>
      </c>
      <c r="G65" s="15">
        <v>0</v>
      </c>
      <c r="H65" s="19">
        <v>199</v>
      </c>
      <c r="I65" s="38"/>
      <c r="J65" s="15"/>
      <c r="K65" s="19"/>
      <c r="L65" s="15">
        <f t="shared" si="2"/>
        <v>199</v>
      </c>
      <c r="M65" s="20">
        <f t="shared" si="3"/>
        <v>150731.29</v>
      </c>
      <c r="P65" s="27"/>
    </row>
    <row r="66" spans="1:16" ht="20.25" customHeight="1" thickBot="1">
      <c r="A66" s="5" t="s">
        <v>67</v>
      </c>
      <c r="B66" s="6">
        <v>1135</v>
      </c>
      <c r="C66" s="17">
        <f t="shared" si="4"/>
        <v>145184.64</v>
      </c>
      <c r="D66" s="13">
        <f t="shared" si="0"/>
        <v>167213.04</v>
      </c>
      <c r="E66" s="18">
        <f t="shared" si="1"/>
        <v>312397.68</v>
      </c>
      <c r="F66" s="15">
        <v>0</v>
      </c>
      <c r="G66" s="15">
        <v>0</v>
      </c>
      <c r="H66" s="19">
        <v>9455.96</v>
      </c>
      <c r="I66" s="38"/>
      <c r="J66" s="15"/>
      <c r="K66" s="19"/>
      <c r="L66" s="15">
        <f t="shared" si="2"/>
        <v>9455.96</v>
      </c>
      <c r="M66" s="20">
        <f t="shared" si="3"/>
        <v>302941.72</v>
      </c>
      <c r="P66" s="27"/>
    </row>
    <row r="67" spans="1:16" ht="20.25" customHeight="1" thickBot="1">
      <c r="A67" s="5" t="s">
        <v>68</v>
      </c>
      <c r="B67" s="6">
        <v>379</v>
      </c>
      <c r="C67" s="17">
        <f t="shared" si="4"/>
        <v>145184.64</v>
      </c>
      <c r="D67" s="13">
        <f t="shared" si="0"/>
        <v>55835.9</v>
      </c>
      <c r="E67" s="18">
        <f t="shared" si="1"/>
        <v>201020.54</v>
      </c>
      <c r="F67" s="15">
        <v>0</v>
      </c>
      <c r="G67" s="15">
        <v>0</v>
      </c>
      <c r="H67" s="19">
        <v>1395</v>
      </c>
      <c r="I67" s="38"/>
      <c r="J67" s="15"/>
      <c r="K67" s="19"/>
      <c r="L67" s="15">
        <f t="shared" si="2"/>
        <v>1395</v>
      </c>
      <c r="M67" s="20">
        <f t="shared" si="3"/>
        <v>199625.54</v>
      </c>
      <c r="P67" s="27"/>
    </row>
    <row r="68" spans="1:16" ht="20.25" customHeight="1" thickBot="1">
      <c r="A68" s="5" t="s">
        <v>69</v>
      </c>
      <c r="B68" s="6">
        <v>588</v>
      </c>
      <c r="C68" s="17">
        <f t="shared" si="4"/>
        <v>145184.64</v>
      </c>
      <c r="D68" s="13">
        <f t="shared" si="0"/>
        <v>86626.67</v>
      </c>
      <c r="E68" s="18">
        <f t="shared" si="1"/>
        <v>231811.31</v>
      </c>
      <c r="F68" s="15">
        <v>40041.96</v>
      </c>
      <c r="G68" s="15">
        <v>9811.2</v>
      </c>
      <c r="H68" s="19">
        <v>36143</v>
      </c>
      <c r="I68" s="38">
        <v>6011</v>
      </c>
      <c r="J68" s="15"/>
      <c r="K68" s="19"/>
      <c r="L68" s="15">
        <f t="shared" si="2"/>
        <v>92007.16</v>
      </c>
      <c r="M68" s="20">
        <f t="shared" si="3"/>
        <v>139804.15</v>
      </c>
      <c r="P68" s="27"/>
    </row>
    <row r="69" spans="1:16" ht="20.25" customHeight="1" thickBot="1">
      <c r="A69" s="5" t="s">
        <v>70</v>
      </c>
      <c r="B69" s="6">
        <v>191</v>
      </c>
      <c r="C69" s="17">
        <f t="shared" si="4"/>
        <v>145184.64</v>
      </c>
      <c r="D69" s="13">
        <f aca="true" t="shared" si="5" ref="D69:D82">ROUND((17204379.99/$B$83*B69),2)</f>
        <v>28138.93</v>
      </c>
      <c r="E69" s="18">
        <f aca="true" t="shared" si="6" ref="E69:E82">ROUND((C69+D69),2)</f>
        <v>173323.57</v>
      </c>
      <c r="F69" s="15">
        <v>13164.48</v>
      </c>
      <c r="G69" s="15">
        <v>3225.6</v>
      </c>
      <c r="H69" s="19">
        <v>410.55</v>
      </c>
      <c r="I69" s="38"/>
      <c r="J69" s="15"/>
      <c r="K69" s="19"/>
      <c r="L69" s="15">
        <f aca="true" t="shared" si="7" ref="L69:L82">F69+G69+H69+K69+I69</f>
        <v>16800.629999999997</v>
      </c>
      <c r="M69" s="20">
        <f aca="true" t="shared" si="8" ref="M69:M82">E69-L69</f>
        <v>156522.94</v>
      </c>
      <c r="P69" s="27"/>
    </row>
    <row r="70" spans="1:16" ht="20.25" customHeight="1" thickBot="1">
      <c r="A70" s="5" t="s">
        <v>71</v>
      </c>
      <c r="B70" s="6">
        <v>472</v>
      </c>
      <c r="C70" s="17">
        <f aca="true" t="shared" si="9" ref="C70:C82">$C$4</f>
        <v>145184.64</v>
      </c>
      <c r="D70" s="13">
        <f t="shared" si="5"/>
        <v>69537.05</v>
      </c>
      <c r="E70" s="18">
        <f t="shared" si="6"/>
        <v>214721.69</v>
      </c>
      <c r="F70" s="15">
        <v>35418.72</v>
      </c>
      <c r="G70" s="15">
        <v>8678.4</v>
      </c>
      <c r="H70" s="19">
        <v>22111.94</v>
      </c>
      <c r="I70" s="38"/>
      <c r="J70" s="15"/>
      <c r="K70" s="19"/>
      <c r="L70" s="15">
        <f t="shared" si="7"/>
        <v>66209.06</v>
      </c>
      <c r="M70" s="20">
        <f t="shared" si="8"/>
        <v>148512.63</v>
      </c>
      <c r="P70" s="27"/>
    </row>
    <row r="71" spans="1:16" ht="20.25" customHeight="1" thickBot="1">
      <c r="A71" s="5" t="s">
        <v>72</v>
      </c>
      <c r="B71" s="6">
        <v>254</v>
      </c>
      <c r="C71" s="17">
        <f t="shared" si="9"/>
        <v>145184.64</v>
      </c>
      <c r="D71" s="13">
        <f t="shared" si="5"/>
        <v>37420.36</v>
      </c>
      <c r="E71" s="18">
        <f t="shared" si="6"/>
        <v>182605</v>
      </c>
      <c r="F71" s="15">
        <v>17944.44</v>
      </c>
      <c r="G71" s="15">
        <v>4396.8</v>
      </c>
      <c r="H71" s="19">
        <v>5069.1</v>
      </c>
      <c r="I71" s="38"/>
      <c r="J71" s="15"/>
      <c r="K71" s="19"/>
      <c r="L71" s="15">
        <f t="shared" si="7"/>
        <v>27410.339999999997</v>
      </c>
      <c r="M71" s="20">
        <f t="shared" si="8"/>
        <v>155194.66</v>
      </c>
      <c r="P71" s="27"/>
    </row>
    <row r="72" spans="1:16" ht="20.25" customHeight="1" thickBot="1">
      <c r="A72" s="5" t="s">
        <v>73</v>
      </c>
      <c r="B72" s="6">
        <v>141</v>
      </c>
      <c r="C72" s="17">
        <f t="shared" si="9"/>
        <v>145184.64</v>
      </c>
      <c r="D72" s="13">
        <f t="shared" si="5"/>
        <v>20772.72</v>
      </c>
      <c r="E72" s="18">
        <f t="shared" si="6"/>
        <v>165957.36</v>
      </c>
      <c r="F72" s="15">
        <v>10030.08</v>
      </c>
      <c r="G72" s="15">
        <v>2457.6</v>
      </c>
      <c r="H72" s="19">
        <v>0</v>
      </c>
      <c r="I72" s="38"/>
      <c r="J72" s="15"/>
      <c r="K72" s="19"/>
      <c r="L72" s="15">
        <f t="shared" si="7"/>
        <v>12487.68</v>
      </c>
      <c r="M72" s="20">
        <f t="shared" si="8"/>
        <v>153469.68</v>
      </c>
      <c r="P72" s="27"/>
    </row>
    <row r="73" spans="1:16" ht="20.25" customHeight="1" thickBot="1">
      <c r="A73" s="5" t="s">
        <v>74</v>
      </c>
      <c r="B73" s="6">
        <v>235</v>
      </c>
      <c r="C73" s="17">
        <f t="shared" si="9"/>
        <v>145184.64</v>
      </c>
      <c r="D73" s="13">
        <f t="shared" si="5"/>
        <v>34621.2</v>
      </c>
      <c r="E73" s="18">
        <f t="shared" si="6"/>
        <v>179805.84</v>
      </c>
      <c r="F73" s="15">
        <v>15515.28</v>
      </c>
      <c r="G73" s="15">
        <v>3801.6</v>
      </c>
      <c r="H73" s="19">
        <v>1201</v>
      </c>
      <c r="I73" s="38"/>
      <c r="J73" s="15"/>
      <c r="K73" s="19"/>
      <c r="L73" s="15">
        <f t="shared" si="7"/>
        <v>20517.88</v>
      </c>
      <c r="M73" s="20">
        <f t="shared" si="8"/>
        <v>159287.96</v>
      </c>
      <c r="P73" s="27"/>
    </row>
    <row r="74" spans="1:16" ht="20.25" customHeight="1" thickBot="1">
      <c r="A74" s="5" t="s">
        <v>75</v>
      </c>
      <c r="B74" s="6">
        <v>376</v>
      </c>
      <c r="C74" s="17">
        <f t="shared" si="9"/>
        <v>145184.64</v>
      </c>
      <c r="D74" s="13">
        <f t="shared" si="5"/>
        <v>55393.92</v>
      </c>
      <c r="E74" s="18">
        <f t="shared" si="6"/>
        <v>200578.56</v>
      </c>
      <c r="F74" s="15">
        <v>25545.36</v>
      </c>
      <c r="G74" s="15">
        <v>6259.2</v>
      </c>
      <c r="H74" s="19">
        <v>1191</v>
      </c>
      <c r="I74" s="38"/>
      <c r="J74" s="15">
        <v>100000</v>
      </c>
      <c r="K74" s="19">
        <v>50000</v>
      </c>
      <c r="L74" s="15">
        <f t="shared" si="7"/>
        <v>82995.56</v>
      </c>
      <c r="M74" s="20">
        <f t="shared" si="8"/>
        <v>117583</v>
      </c>
      <c r="P74" s="27"/>
    </row>
    <row r="75" spans="1:16" ht="20.25" customHeight="1" thickBot="1">
      <c r="A75" s="5" t="s">
        <v>76</v>
      </c>
      <c r="B75" s="6">
        <v>193</v>
      </c>
      <c r="C75" s="17">
        <f t="shared" si="9"/>
        <v>145184.64</v>
      </c>
      <c r="D75" s="13">
        <f t="shared" si="5"/>
        <v>28433.58</v>
      </c>
      <c r="E75" s="18">
        <f t="shared" si="6"/>
        <v>173618.22</v>
      </c>
      <c r="F75" s="15">
        <v>12772.68</v>
      </c>
      <c r="G75" s="15">
        <v>3129.6</v>
      </c>
      <c r="H75" s="19">
        <v>14508</v>
      </c>
      <c r="I75" s="38"/>
      <c r="J75" s="15"/>
      <c r="K75" s="19"/>
      <c r="L75" s="15">
        <f t="shared" si="7"/>
        <v>30410.28</v>
      </c>
      <c r="M75" s="20">
        <f t="shared" si="8"/>
        <v>143207.94</v>
      </c>
      <c r="P75" s="27"/>
    </row>
    <row r="76" spans="1:16" ht="20.25" customHeight="1" thickBot="1">
      <c r="A76" s="5" t="s">
        <v>77</v>
      </c>
      <c r="B76" s="6">
        <v>112</v>
      </c>
      <c r="C76" s="17">
        <f t="shared" si="9"/>
        <v>145184.64</v>
      </c>
      <c r="D76" s="13">
        <f t="shared" si="5"/>
        <v>16500.32</v>
      </c>
      <c r="E76" s="18">
        <f t="shared" si="6"/>
        <v>161684.96</v>
      </c>
      <c r="F76" s="15">
        <v>7757.64</v>
      </c>
      <c r="G76" s="15">
        <v>1900.8</v>
      </c>
      <c r="H76" s="19">
        <v>0</v>
      </c>
      <c r="I76" s="38"/>
      <c r="J76" s="15"/>
      <c r="K76" s="19"/>
      <c r="L76" s="15">
        <f t="shared" si="7"/>
        <v>9658.44</v>
      </c>
      <c r="M76" s="20">
        <f t="shared" si="8"/>
        <v>152026.52</v>
      </c>
      <c r="P76" s="27"/>
    </row>
    <row r="77" spans="1:16" ht="20.25" customHeight="1" thickBot="1">
      <c r="A77" s="5" t="s">
        <v>78</v>
      </c>
      <c r="B77" s="6">
        <v>103</v>
      </c>
      <c r="C77" s="17">
        <f t="shared" si="9"/>
        <v>145184.64</v>
      </c>
      <c r="D77" s="13">
        <f t="shared" si="5"/>
        <v>15174.4</v>
      </c>
      <c r="E77" s="18">
        <f t="shared" si="6"/>
        <v>160359.04</v>
      </c>
      <c r="F77" s="15">
        <v>7130.76</v>
      </c>
      <c r="G77" s="15">
        <v>1747.2</v>
      </c>
      <c r="H77" s="19">
        <v>4489</v>
      </c>
      <c r="I77" s="38"/>
      <c r="J77" s="15"/>
      <c r="K77" s="19"/>
      <c r="L77" s="15">
        <f t="shared" si="7"/>
        <v>13366.960000000001</v>
      </c>
      <c r="M77" s="20">
        <f t="shared" si="8"/>
        <v>146992.08000000002</v>
      </c>
      <c r="P77" s="27"/>
    </row>
    <row r="78" spans="1:16" ht="20.25" customHeight="1" thickBot="1">
      <c r="A78" s="5" t="s">
        <v>79</v>
      </c>
      <c r="B78" s="6">
        <v>205</v>
      </c>
      <c r="C78" s="17">
        <f t="shared" si="9"/>
        <v>145184.64</v>
      </c>
      <c r="D78" s="13">
        <f t="shared" si="5"/>
        <v>30201.47</v>
      </c>
      <c r="E78" s="18">
        <f t="shared" si="6"/>
        <v>175386.11</v>
      </c>
      <c r="F78" s="15">
        <v>14574.96</v>
      </c>
      <c r="G78" s="15">
        <v>3571.2</v>
      </c>
      <c r="H78" s="19">
        <v>3027</v>
      </c>
      <c r="I78" s="38"/>
      <c r="J78" s="15"/>
      <c r="K78" s="19"/>
      <c r="L78" s="15">
        <f t="shared" si="7"/>
        <v>21173.16</v>
      </c>
      <c r="M78" s="20">
        <f t="shared" si="8"/>
        <v>154212.94999999998</v>
      </c>
      <c r="P78" s="27"/>
    </row>
    <row r="79" spans="1:16" ht="20.25" customHeight="1" thickBot="1">
      <c r="A79" s="5" t="s">
        <v>80</v>
      </c>
      <c r="B79" s="6">
        <v>162</v>
      </c>
      <c r="C79" s="17">
        <f t="shared" si="9"/>
        <v>145184.64</v>
      </c>
      <c r="D79" s="13">
        <f t="shared" si="5"/>
        <v>23866.53</v>
      </c>
      <c r="E79" s="18">
        <f t="shared" si="6"/>
        <v>169051.17</v>
      </c>
      <c r="F79" s="15">
        <v>11989.08</v>
      </c>
      <c r="G79" s="15">
        <v>2937.6</v>
      </c>
      <c r="H79" s="19">
        <v>155</v>
      </c>
      <c r="I79" s="38"/>
      <c r="J79" s="15"/>
      <c r="K79" s="19"/>
      <c r="L79" s="15">
        <f t="shared" si="7"/>
        <v>15081.68</v>
      </c>
      <c r="M79" s="20">
        <f t="shared" si="8"/>
        <v>153969.49000000002</v>
      </c>
      <c r="P79" s="27"/>
    </row>
    <row r="80" spans="1:16" ht="20.25" customHeight="1" thickBot="1">
      <c r="A80" s="5" t="s">
        <v>86</v>
      </c>
      <c r="B80" s="6">
        <v>80</v>
      </c>
      <c r="C80" s="17">
        <f t="shared" si="9"/>
        <v>145184.64</v>
      </c>
      <c r="D80" s="13">
        <f t="shared" si="5"/>
        <v>11785.94</v>
      </c>
      <c r="E80" s="18">
        <f t="shared" si="6"/>
        <v>156970.58</v>
      </c>
      <c r="F80" s="15">
        <v>1332.12</v>
      </c>
      <c r="G80" s="15">
        <v>326.4</v>
      </c>
      <c r="H80" s="19">
        <v>1105.02</v>
      </c>
      <c r="I80" s="38"/>
      <c r="J80" s="15"/>
      <c r="K80" s="19"/>
      <c r="L80" s="15">
        <f t="shared" si="7"/>
        <v>2763.54</v>
      </c>
      <c r="M80" s="20">
        <f t="shared" si="8"/>
        <v>154207.03999999998</v>
      </c>
      <c r="P80" s="27"/>
    </row>
    <row r="81" spans="1:16" ht="20.25" customHeight="1" thickBot="1">
      <c r="A81" s="5" t="s">
        <v>81</v>
      </c>
      <c r="B81" s="6">
        <v>405</v>
      </c>
      <c r="C81" s="17">
        <f t="shared" si="9"/>
        <v>145184.64</v>
      </c>
      <c r="D81" s="13">
        <f t="shared" si="5"/>
        <v>59666.33</v>
      </c>
      <c r="E81" s="18">
        <f t="shared" si="6"/>
        <v>204850.97</v>
      </c>
      <c r="F81" s="15">
        <v>25780.44</v>
      </c>
      <c r="G81" s="15">
        <v>6316.8</v>
      </c>
      <c r="H81" s="19">
        <v>14873</v>
      </c>
      <c r="I81" s="38"/>
      <c r="J81" s="15"/>
      <c r="K81" s="19"/>
      <c r="L81" s="15">
        <f t="shared" si="7"/>
        <v>46970.24</v>
      </c>
      <c r="M81" s="20">
        <f t="shared" si="8"/>
        <v>157880.73</v>
      </c>
      <c r="P81" s="27"/>
    </row>
    <row r="82" spans="1:16" ht="20.25" customHeight="1" thickBot="1">
      <c r="A82" s="7" t="s">
        <v>82</v>
      </c>
      <c r="B82" s="8">
        <v>229</v>
      </c>
      <c r="C82" s="21">
        <f t="shared" si="9"/>
        <v>145184.64</v>
      </c>
      <c r="D82" s="13">
        <f t="shared" si="5"/>
        <v>33737.26</v>
      </c>
      <c r="E82" s="22">
        <f t="shared" si="6"/>
        <v>178921.9</v>
      </c>
      <c r="F82" s="15">
        <v>14496.6</v>
      </c>
      <c r="G82" s="15">
        <v>3552</v>
      </c>
      <c r="H82" s="23">
        <v>1221.5</v>
      </c>
      <c r="I82" s="40"/>
      <c r="J82" s="15">
        <v>100000</v>
      </c>
      <c r="K82" s="23">
        <v>100000</v>
      </c>
      <c r="L82" s="15">
        <f t="shared" si="7"/>
        <v>119270.1</v>
      </c>
      <c r="M82" s="24">
        <f t="shared" si="8"/>
        <v>59651.79999999999</v>
      </c>
      <c r="P82" s="27"/>
    </row>
    <row r="83" spans="1:13" ht="38.25" customHeight="1" thickBot="1">
      <c r="A83" s="9" t="s">
        <v>83</v>
      </c>
      <c r="B83" s="10">
        <f aca="true" t="shared" si="10" ref="B83:L83">SUM(B4:B82)</f>
        <v>116779</v>
      </c>
      <c r="C83" s="25">
        <f t="shared" si="10"/>
        <v>11469586.560000006</v>
      </c>
      <c r="D83" s="25">
        <f>SUM(D4:D82)</f>
        <v>17204380</v>
      </c>
      <c r="E83" s="25">
        <f>SUM(E4:E82)</f>
        <v>28673966.559999984</v>
      </c>
      <c r="F83" s="26">
        <f t="shared" si="10"/>
        <v>7990212.480000002</v>
      </c>
      <c r="G83" s="26">
        <f t="shared" si="10"/>
        <v>1957785.6000000003</v>
      </c>
      <c r="H83" s="26">
        <f t="shared" si="10"/>
        <v>1481082.73</v>
      </c>
      <c r="I83" s="26">
        <f>SUM(I4:I82)</f>
        <v>8305</v>
      </c>
      <c r="J83" s="26">
        <f t="shared" si="10"/>
        <v>3701280.5</v>
      </c>
      <c r="K83" s="26">
        <f t="shared" si="10"/>
        <v>2975280.8</v>
      </c>
      <c r="L83" s="26">
        <f t="shared" si="10"/>
        <v>14412666.610000003</v>
      </c>
      <c r="M83" s="26">
        <f>SUM(M4:M82)</f>
        <v>14261299.95</v>
      </c>
    </row>
  </sheetData>
  <sheetProtection/>
  <mergeCells count="14">
    <mergeCell ref="A1:M1"/>
    <mergeCell ref="H2:H3"/>
    <mergeCell ref="G2:G3"/>
    <mergeCell ref="F2:F3"/>
    <mergeCell ref="E2:E3"/>
    <mergeCell ref="K2:K3"/>
    <mergeCell ref="D2:D3"/>
    <mergeCell ref="C2:C3"/>
    <mergeCell ref="I2:I3"/>
    <mergeCell ref="B2:B3"/>
    <mergeCell ref="A2:A3"/>
    <mergeCell ref="J2:J3"/>
    <mergeCell ref="L2:L3"/>
    <mergeCell ref="M2:M3"/>
  </mergeCells>
  <conditionalFormatting sqref="M2 M4:M65536">
    <cfRule type="cellIs" priority="1" dxfId="0" operator="lessThan" stopIfTrue="1">
      <formula>0</formula>
    </cfRule>
  </conditionalFormatting>
  <printOptions horizontalCentered="1"/>
  <pageMargins left="0.7874015748031497" right="0.7874015748031497" top="0.5905511811023623" bottom="0.7874015748031497" header="0.31496062992125984" footer="0.11811023622047245"/>
  <pageSetup fitToHeight="3" horizontalDpi="600" verticalDpi="600" orientation="landscape" paperSize="9" scale="60" r:id="rId3"/>
  <headerFooter alignWithMargins="0">
    <oddFooter>&amp;CSayfa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Erol AKDOGAN</cp:lastModifiedBy>
  <cp:lastPrinted>2019-04-15T11:14:02Z</cp:lastPrinted>
  <dcterms:created xsi:type="dcterms:W3CDTF">2009-01-23T08:44:19Z</dcterms:created>
  <dcterms:modified xsi:type="dcterms:W3CDTF">2019-04-15T11:14:12Z</dcterms:modified>
  <cp:category/>
  <cp:version/>
  <cp:contentType/>
  <cp:contentStatus/>
</cp:coreProperties>
</file>